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2" sheetId="1" r:id="rId1"/>
  </sheets>
  <definedNames/>
  <calcPr fullCalcOnLoad="1"/>
</workbook>
</file>

<file path=xl/sharedStrings.xml><?xml version="1.0" encoding="utf-8"?>
<sst xmlns="http://schemas.openxmlformats.org/spreadsheetml/2006/main" count="1609" uniqueCount="185">
  <si>
    <t>様式第３号</t>
  </si>
  <si>
    <t>評定集計表</t>
  </si>
  <si>
    <t xml:space="preserve">土木関係 </t>
  </si>
  <si>
    <t>主たる業務：</t>
  </si>
  <si>
    <t>設計業務（概略設計・予備設計）</t>
  </si>
  <si>
    <t xml:space="preserve">業務委託名： </t>
  </si>
  <si>
    <t xml:space="preserve"> </t>
  </si>
  <si>
    <t>評 価 項 目</t>
  </si>
  <si>
    <t>評 価 の 視 点</t>
  </si>
  <si>
    <t>第一次評定者（監督職員）</t>
  </si>
  <si>
    <t>第二次評定者（総括監督職員）</t>
  </si>
  <si>
    <t>第三次評定者（完了検査職員）</t>
  </si>
  <si>
    <t>評定点
（注１）</t>
  </si>
  <si>
    <t>業 務 評 定</t>
  </si>
  <si>
    <t>技　術　者　評　定</t>
  </si>
  <si>
    <t>管理技術者、主任技術者</t>
  </si>
  <si>
    <t>担当技術者</t>
  </si>
  <si>
    <t xml:space="preserve">照査技術者 </t>
  </si>
  <si>
    <t xml:space="preserve">配点   </t>
  </si>
  <si>
    <t>得点率</t>
  </si>
  <si>
    <t>得点範囲</t>
  </si>
  <si>
    <t xml:space="preserve">得点   </t>
  </si>
  <si>
    <t>調整後の
評定点</t>
  </si>
  <si>
    <t>評定点</t>
  </si>
  <si>
    <t>加重平均点の算出</t>
  </si>
  <si>
    <t>重み⑧</t>
  </si>
  <si>
    <t>⑨=
⑦×⑧</t>
  </si>
  <si>
    <t xml:space="preserve">/ </t>
  </si>
  <si>
    <t>満点</t>
  </si>
  <si>
    <t>プ
ロ
セ
ス
評
価</t>
  </si>
  <si>
    <t>専門技術力</t>
  </si>
  <si>
    <t>提案力、改善力</t>
  </si>
  <si>
    <t>業務着手段階における業務特性等の考慮</t>
  </si>
  <si>
    <t>○※１</t>
  </si>
  <si>
    <t>1.0～0.6</t>
  </si>
  <si>
    <t>20～12</t>
  </si>
  <si>
    <t>②=①×10/10</t>
  </si>
  <si>
    <t xml:space="preserve">       </t>
  </si>
  <si>
    <t xml:space="preserve">      </t>
  </si>
  <si>
    <t>⑦＝②</t>
  </si>
  <si>
    <t>⑦×⑧</t>
  </si>
  <si>
    <t>2</t>
  </si>
  <si>
    <t xml:space="preserve">XXXXXXXXXXXXXXXXXXXXXXXXXXXXXXXXXXXXXXXXXXXXXXXXXX        </t>
  </si>
  <si>
    <t>業務遂行段階における提案</t>
  </si>
  <si>
    <t>40～24</t>
  </si>
  <si>
    <t xml:space="preserve">XXXXXXXXXXXXXXXXXXXX         </t>
  </si>
  <si>
    <t xml:space="preserve">XXXXXXXXXXXXXXXXXXXXXXXXXXXXXXXXXXXXXXXXXXXXXXXXXX           </t>
  </si>
  <si>
    <t xml:space="preserve">XXXXXXXXXXXXXX     </t>
  </si>
  <si>
    <t>業務遂行上必要となる課題の提案</t>
  </si>
  <si>
    <t>業務内容等改善の提案</t>
  </si>
  <si>
    <t xml:space="preserve">小　計 </t>
  </si>
  <si>
    <t>100～60</t>
  </si>
  <si>
    <t>①=</t>
  </si>
  <si>
    <t>②=</t>
  </si>
  <si>
    <t>⑦=</t>
  </si>
  <si>
    <t>(</t>
  </si>
  <si>
    <t>%)</t>
  </si>
  <si>
    <t>業務執行技術力</t>
  </si>
  <si>
    <t>目的と内容の理解</t>
  </si>
  <si>
    <t>○</t>
  </si>
  <si>
    <t xml:space="preserve">20 </t>
  </si>
  <si>
    <t>1.0～0.2</t>
  </si>
  <si>
    <t>20～4</t>
  </si>
  <si>
    <t xml:space="preserve">②=①×1/10 </t>
  </si>
  <si>
    <t>100～20</t>
  </si>
  <si>
    <t>100.0</t>
  </si>
  <si>
    <t>④=③×5/10</t>
  </si>
  <si>
    <t>⑥=⑤×4/10</t>
  </si>
  <si>
    <t>⑦＝②＋④＋⑥</t>
  </si>
  <si>
    <t>4</t>
  </si>
  <si>
    <t xml:space="preserve">⑦×⑧ </t>
  </si>
  <si>
    <t xml:space="preserve">/   </t>
  </si>
  <si>
    <t>必要情報の把握</t>
  </si>
  <si>
    <t xml:space="preserve">XXXXXXXX  </t>
  </si>
  <si>
    <t xml:space="preserve">XXXXXX   </t>
  </si>
  <si>
    <t>検討項目、検討手法</t>
  </si>
  <si>
    <t>20</t>
  </si>
  <si>
    <t>50</t>
  </si>
  <si>
    <t>50～10</t>
  </si>
  <si>
    <t>打ち合わせ資料の内容</t>
  </si>
  <si>
    <t>十分な技術力</t>
  </si>
  <si>
    <t xml:space="preserve">50～10 </t>
  </si>
  <si>
    <t>③=</t>
  </si>
  <si>
    <t>④=</t>
  </si>
  <si>
    <t xml:space="preserve">⑤= </t>
  </si>
  <si>
    <t xml:space="preserve">⑥= </t>
  </si>
  <si>
    <t xml:space="preserve">⑦= </t>
  </si>
  <si>
    <t xml:space="preserve">(  </t>
  </si>
  <si>
    <t xml:space="preserve">%)  </t>
  </si>
  <si>
    <t>施工時への配慮</t>
  </si>
  <si>
    <t xml:space="preserve">概略設計
予備設計 </t>
  </si>
  <si>
    <t>施工に関する一般的な知識</t>
  </si>
  <si>
    <t>△</t>
  </si>
  <si>
    <t>60～12</t>
  </si>
  <si>
    <t xml:space="preserve">②=①×10/10 </t>
  </si>
  <si>
    <t xml:space="preserve">⑦＝② </t>
  </si>
  <si>
    <t>1</t>
  </si>
  <si>
    <t xml:space="preserve">/    </t>
  </si>
  <si>
    <t xml:space="preserve">/     </t>
  </si>
  <si>
    <t xml:space="preserve">⑦×⑧   </t>
  </si>
  <si>
    <t>施工条件の把握</t>
  </si>
  <si>
    <t>40～8</t>
  </si>
  <si>
    <t xml:space="preserve">(   </t>
  </si>
  <si>
    <t xml:space="preserve"> %)</t>
  </si>
  <si>
    <t xml:space="preserve">     </t>
  </si>
  <si>
    <t>コスト把握能力(設計業務を対象に評定する。)</t>
  </si>
  <si>
    <t>コスト把握能力</t>
  </si>
  <si>
    <t xml:space="preserve">100～20 </t>
  </si>
  <si>
    <t>管理技術力</t>
  </si>
  <si>
    <t>工程管理能力</t>
  </si>
  <si>
    <t>実施手順、工程計画</t>
  </si>
  <si>
    <t>30～6</t>
  </si>
  <si>
    <t>実施体制</t>
  </si>
  <si>
    <t>10～2</t>
  </si>
  <si>
    <t>打合せ内容の理解、記録</t>
  </si>
  <si>
    <t>工程管理</t>
  </si>
  <si>
    <t>品質管理能力</t>
  </si>
  <si>
    <t>ミス防止の実施</t>
  </si>
  <si>
    <t xml:space="preserve">1.0～0.6 </t>
  </si>
  <si>
    <t xml:space="preserve">100～60 </t>
  </si>
  <si>
    <t>迅速性、弾力性、調整能力</t>
  </si>
  <si>
    <t>当初計画の変更</t>
  </si>
  <si>
    <t>関連事業者間の調整</t>
  </si>
  <si>
    <t>30～18</t>
  </si>
  <si>
    <t>地元住民との合意形成</t>
  </si>
  <si>
    <t>コミュニケーション力</t>
  </si>
  <si>
    <t>説明力、協調性、プレゼンテーション力</t>
  </si>
  <si>
    <t>理解しやすい説明・プレゼンテーション（資料）</t>
  </si>
  <si>
    <t>⑥=⑤×9/10</t>
  </si>
  <si>
    <t>⑦＝②＋⑥</t>
  </si>
  <si>
    <t>理解しやすい説明・プレゼンテーション（対応）</t>
  </si>
  <si>
    <t>説明を補う努力</t>
  </si>
  <si>
    <t>円滑な業務遂行への努力</t>
  </si>
  <si>
    <t>100～28</t>
  </si>
  <si>
    <t>取組姿勢</t>
  </si>
  <si>
    <t>責任感・積極性・倫理観</t>
  </si>
  <si>
    <t>責任感、積極性</t>
  </si>
  <si>
    <t>②=①×1/10</t>
  </si>
  <si>
    <t xml:space="preserve"> ④=③×9/10     </t>
  </si>
  <si>
    <t>⑦＝②+④</t>
  </si>
  <si>
    <t>責任感、積極性、倫理観</t>
  </si>
  <si>
    <t xml:space="preserve">100  </t>
  </si>
  <si>
    <t xml:space="preserve">100～20  </t>
  </si>
  <si>
    <t>結果評価</t>
  </si>
  <si>
    <t>成果品の品質</t>
  </si>
  <si>
    <t xml:space="preserve">業務執行技術力 </t>
  </si>
  <si>
    <t>目的の達成度</t>
  </si>
  <si>
    <t>8</t>
  </si>
  <si>
    <t>/</t>
  </si>
  <si>
    <t>5</t>
  </si>
  <si>
    <t>的確なとりまとめ</t>
  </si>
  <si>
    <t>ミスの有無</t>
  </si>
  <si>
    <t xml:space="preserve">1.0～0.2 </t>
  </si>
  <si>
    <t xml:space="preserve">30～6 </t>
  </si>
  <si>
    <t>100～14</t>
  </si>
  <si>
    <t>⑤=</t>
  </si>
  <si>
    <t>⑥=</t>
  </si>
  <si>
    <t>評定者ごとの点数</t>
  </si>
  <si>
    <t>（１００点満点　換算）</t>
  </si>
  <si>
    <t xml:space="preserve">/  </t>
  </si>
  <si>
    <t>総合評定点の算定</t>
  </si>
  <si>
    <t>⑩=⑦の評定点の加重平均点（注２）</t>
  </si>
  <si>
    <t xml:space="preserve">( </t>
  </si>
  <si>
    <t xml:space="preserve">%) </t>
  </si>
  <si>
    <t>⑪業務執行に係る過失に伴う減点=(ｱ)+(ｲ)</t>
  </si>
  <si>
    <t>(ｱ)業務執行上の過失</t>
  </si>
  <si>
    <t xml:space="preserve">点 </t>
  </si>
  <si>
    <t>(ｲ)守秘性に係る過失</t>
  </si>
  <si>
    <t>⑫事故等による減点（業務遂行段階を対象とする）</t>
  </si>
  <si>
    <t>⑬成果品に、受託者の責任に起因する瑕疵が存在し、契約図書に記された手続きに従い、瑕疵修補又は損害賠償が実施された場合の減点（軽微なミスの修正を除く）</t>
  </si>
  <si>
    <t>⑭評定点合計＝⑩+⑪+⑫+⑬</t>
  </si>
  <si>
    <t>所　　　見
（※必ず記載すること）</t>
  </si>
  <si>
    <t>（第一次評定者）</t>
  </si>
  <si>
    <t>（第二次評定者）</t>
  </si>
  <si>
    <t>（第三次評定者）</t>
  </si>
  <si>
    <t>は、評定対象外</t>
  </si>
  <si>
    <t>は、必須評定項目</t>
  </si>
  <si>
    <t>は、選択評定項目</t>
  </si>
  <si>
    <t>※１</t>
  </si>
  <si>
    <t>は、加点評価項目</t>
  </si>
  <si>
    <t>※２</t>
  </si>
  <si>
    <t>は、減点評価項目</t>
  </si>
  <si>
    <t>注：</t>
  </si>
  <si>
    <t>１.各評価項目の「⑦業務評定」は、少数第一位までとする。</t>
  </si>
  <si>
    <t>２.「⑩＝⑦の評定点の加重平均点」は、少数第一位を四捨五入し整数とする。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</si>
</sst>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9">
    <font>
      <sz val="10"/>
      <name val="Arial"/>
      <family val="2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color indexed="55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3"/>
      <name val="ＭＳ ゴシック"/>
      <family val="3"/>
    </font>
    <font>
      <b/>
      <sz val="16"/>
      <name val="ＭＳ ゴシック"/>
      <family val="3"/>
    </font>
    <font>
      <b/>
      <sz val="13"/>
      <name val="ＭＳ ゴシック"/>
      <family val="3"/>
    </font>
    <font>
      <b/>
      <sz val="14"/>
      <color indexed="10"/>
      <name val="ＭＳ ゴシック"/>
      <family val="3"/>
    </font>
    <font>
      <b/>
      <sz val="14"/>
      <color indexed="12"/>
      <name val="ＭＳ ゴシック"/>
      <family val="3"/>
    </font>
    <font>
      <sz val="10"/>
      <color indexed="10"/>
      <name val="ＭＳ ゴシック"/>
      <family val="3"/>
    </font>
    <font>
      <sz val="18"/>
      <name val="ＭＳ Ｐゴシック"/>
      <family val="3"/>
    </font>
    <font>
      <sz val="10"/>
      <color indexed="55"/>
      <name val="ＭＳ ゴシック"/>
      <family val="3"/>
    </font>
    <font>
      <sz val="11"/>
      <color indexed="55"/>
      <name val="ＭＳ Ｐゴシック"/>
      <family val="3"/>
    </font>
    <font>
      <sz val="14"/>
      <color indexed="55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8" fillId="35" borderId="15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 applyProtection="1">
      <alignment horizontal="left" vertical="center" wrapText="1"/>
      <protection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center" wrapText="1"/>
      <protection/>
    </xf>
    <xf numFmtId="0" fontId="5" fillId="36" borderId="19" xfId="0" applyFont="1" applyFill="1" applyBorder="1" applyAlignment="1" applyProtection="1">
      <alignment horizontal="left" vertical="center" wrapText="1"/>
      <protection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34" borderId="23" xfId="0" applyFont="1" applyFill="1" applyBorder="1" applyAlignment="1" applyProtection="1">
      <alignment horizontal="left" vertical="center" wrapText="1"/>
      <protection/>
    </xf>
    <xf numFmtId="0" fontId="8" fillId="36" borderId="23" xfId="0" applyFont="1" applyFill="1" applyBorder="1" applyAlignment="1" applyProtection="1">
      <alignment horizontal="left" vertical="center" wrapText="1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12" fillId="33" borderId="27" xfId="0" applyFont="1" applyFill="1" applyBorder="1" applyAlignment="1" applyProtection="1">
      <alignment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Border="1" applyAlignment="1" applyProtection="1">
      <alignment vertical="center"/>
      <protection/>
    </xf>
    <xf numFmtId="49" fontId="13" fillId="0" borderId="37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vertical="center"/>
      <protection/>
    </xf>
    <xf numFmtId="0" fontId="16" fillId="33" borderId="36" xfId="0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4" fillId="0" borderId="30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13" fillId="0" borderId="31" xfId="0" applyNumberFormat="1" applyFont="1" applyBorder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38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vertical="center"/>
      <protection/>
    </xf>
    <xf numFmtId="0" fontId="14" fillId="0" borderId="43" xfId="0" applyFont="1" applyBorder="1" applyAlignment="1" applyProtection="1">
      <alignment vertical="center"/>
      <protection/>
    </xf>
    <xf numFmtId="0" fontId="14" fillId="0" borderId="43" xfId="0" applyFont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 wrapText="1"/>
      <protection/>
    </xf>
    <xf numFmtId="0" fontId="14" fillId="0" borderId="27" xfId="0" applyFont="1" applyBorder="1" applyAlignment="1" applyProtection="1">
      <alignment horizontal="left" vertical="center"/>
      <protection/>
    </xf>
    <xf numFmtId="49" fontId="13" fillId="0" borderId="38" xfId="0" applyNumberFormat="1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 applyProtection="1">
      <alignment horizontal="center" vertical="center" wrapText="1"/>
      <protection/>
    </xf>
    <xf numFmtId="0" fontId="21" fillId="34" borderId="13" xfId="0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14" fillId="0" borderId="42" xfId="0" applyFont="1" applyBorder="1" applyAlignment="1" applyProtection="1">
      <alignment horizontal="left" vertical="center" wrapText="1"/>
      <protection/>
    </xf>
    <xf numFmtId="0" fontId="14" fillId="0" borderId="43" xfId="0" applyFont="1" applyBorder="1" applyAlignment="1" applyProtection="1">
      <alignment horizontal="left" vertical="center" wrapText="1"/>
      <protection/>
    </xf>
    <xf numFmtId="0" fontId="12" fillId="35" borderId="45" xfId="0" applyFont="1" applyFill="1" applyBorder="1" applyAlignment="1" applyProtection="1">
      <alignment horizontal="center" vertical="center" wrapText="1"/>
      <protection locked="0"/>
    </xf>
    <xf numFmtId="0" fontId="17" fillId="34" borderId="45" xfId="0" applyFont="1" applyFill="1" applyBorder="1" applyAlignment="1" applyProtection="1">
      <alignment horizontal="center" vertical="center" wrapText="1"/>
      <protection/>
    </xf>
    <xf numFmtId="0" fontId="12" fillId="37" borderId="45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4" fillId="0" borderId="30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14" fillId="0" borderId="38" xfId="0" applyFont="1" applyBorder="1" applyAlignment="1" applyProtection="1">
      <alignment vertical="center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2" fillId="35" borderId="28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38" xfId="0" applyFont="1" applyFill="1" applyBorder="1" applyAlignment="1" applyProtection="1">
      <alignment horizontal="center" vertical="center" wrapText="1"/>
      <protection/>
    </xf>
    <xf numFmtId="0" fontId="12" fillId="34" borderId="27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6" xfId="0" applyFont="1" applyFill="1" applyBorder="1" applyAlignment="1" applyProtection="1">
      <alignment horizontal="center" vertic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0" fontId="12" fillId="34" borderId="38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52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10" fillId="0" borderId="63" xfId="0" applyNumberFormat="1" applyFont="1" applyBorder="1" applyAlignment="1" applyProtection="1">
      <alignment horizontal="center" vertical="center" wrapText="1"/>
      <protection/>
    </xf>
    <xf numFmtId="49" fontId="7" fillId="0" borderId="62" xfId="0" applyNumberFormat="1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 applyProtection="1">
      <alignment horizontal="center" vertical="center" wrapText="1"/>
      <protection/>
    </xf>
    <xf numFmtId="49" fontId="7" fillId="0" borderId="63" xfId="0" applyNumberFormat="1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1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22" fillId="34" borderId="5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21" fillId="34" borderId="54" xfId="0" applyFont="1" applyFill="1" applyBorder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1" fillId="34" borderId="18" xfId="0" applyFont="1" applyFill="1" applyBorder="1" applyAlignment="1" applyProtection="1">
      <alignment horizontal="center" vertical="center" wrapText="1"/>
      <protection/>
    </xf>
    <xf numFmtId="0" fontId="21" fillId="34" borderId="59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21" fillId="34" borderId="61" xfId="0" applyFont="1" applyFill="1" applyBorder="1" applyAlignment="1" applyProtection="1">
      <alignment horizontal="center" vertical="center" wrapText="1"/>
      <protection/>
    </xf>
    <xf numFmtId="0" fontId="8" fillId="34" borderId="55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21" fillId="34" borderId="35" xfId="0" applyFont="1" applyFill="1" applyBorder="1" applyAlignment="1" applyProtection="1">
      <alignment horizontal="center" vertical="center" wrapText="1"/>
      <protection/>
    </xf>
    <xf numFmtId="0" fontId="21" fillId="34" borderId="53" xfId="0" applyFont="1" applyFill="1" applyBorder="1" applyAlignment="1" applyProtection="1">
      <alignment horizontal="center" vertical="center" wrapText="1"/>
      <protection/>
    </xf>
    <xf numFmtId="0" fontId="21" fillId="34" borderId="13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10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35" xfId="0" applyNumberFormat="1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7"/>
  <sheetViews>
    <sheetView tabSelected="1" zoomScale="50" zoomScaleNormal="50" zoomScalePageLayoutView="0" workbookViewId="0" topLeftCell="A1">
      <selection activeCell="AK67" sqref="AK67"/>
    </sheetView>
  </sheetViews>
  <sheetFormatPr defaultColWidth="9.140625" defaultRowHeight="12.75"/>
  <cols>
    <col min="1" max="2" width="3.57421875" style="0" bestFit="1" customWidth="1"/>
    <col min="3" max="3" width="22.00390625" style="0" bestFit="1" customWidth="1"/>
    <col min="4" max="4" width="14.140625" style="0" bestFit="1" customWidth="1"/>
    <col min="5" max="5" width="35.00390625" style="0" bestFit="1" customWidth="1"/>
    <col min="6" max="6" width="8.00390625" style="0" bestFit="1" customWidth="1"/>
    <col min="7" max="7" width="6.421875" style="0" bestFit="1" customWidth="1"/>
    <col min="8" max="8" width="10.7109375" style="0" bestFit="1" customWidth="1"/>
    <col min="9" max="9" width="8.7109375" style="0" bestFit="1" customWidth="1"/>
    <col min="10" max="10" width="4.8515625" style="0" bestFit="1" customWidth="1"/>
    <col min="11" max="11" width="6.421875" style="0" bestFit="1" customWidth="1"/>
    <col min="12" max="12" width="4.140625" style="0" bestFit="1" customWidth="1"/>
    <col min="13" max="13" width="9.140625" style="0" bestFit="1" customWidth="1"/>
    <col min="14" max="14" width="8.00390625" style="0" bestFit="1" customWidth="1"/>
    <col min="15" max="15" width="6.421875" style="0" bestFit="1" customWidth="1"/>
    <col min="16" max="16" width="10.7109375" style="0" bestFit="1" customWidth="1"/>
    <col min="17" max="17" width="8.7109375" style="0" bestFit="1" customWidth="1"/>
    <col min="18" max="18" width="4.8515625" style="0" bestFit="1" customWidth="1"/>
    <col min="19" max="19" width="6.421875" style="0" bestFit="1" customWidth="1"/>
    <col min="20" max="20" width="4.140625" style="0" bestFit="1" customWidth="1"/>
    <col min="21" max="21" width="9.140625" style="0" bestFit="1" customWidth="1"/>
    <col min="22" max="22" width="8.00390625" style="0" bestFit="1" customWidth="1"/>
    <col min="23" max="23" width="6.421875" style="0" bestFit="1" customWidth="1"/>
    <col min="24" max="24" width="10.7109375" style="0" bestFit="1" customWidth="1"/>
    <col min="25" max="25" width="8.7109375" style="0" bestFit="1" customWidth="1"/>
    <col min="26" max="26" width="4.8515625" style="0" bestFit="1" customWidth="1"/>
    <col min="27" max="27" width="6.421875" style="0" bestFit="1" customWidth="1"/>
    <col min="28" max="28" width="4.140625" style="0" bestFit="1" customWidth="1"/>
    <col min="29" max="29" width="9.140625" style="0" bestFit="1" customWidth="1"/>
    <col min="30" max="30" width="4.140625" style="0" bestFit="1" customWidth="1"/>
    <col min="31" max="31" width="10.140625" style="0" bestFit="1" customWidth="1"/>
    <col min="32" max="32" width="6.57421875" style="0" bestFit="1" customWidth="1"/>
    <col min="33" max="33" width="2.140625" style="0" bestFit="1" customWidth="1"/>
    <col min="34" max="34" width="6.57421875" style="0" bestFit="1" customWidth="1"/>
    <col min="35" max="35" width="3.7109375" style="0" bestFit="1" customWidth="1"/>
    <col min="36" max="36" width="8.28125" style="0" bestFit="1" customWidth="1"/>
    <col min="37" max="37" width="2.7109375" style="0" bestFit="1" customWidth="1"/>
    <col min="38" max="38" width="6.28125" style="0" bestFit="1" customWidth="1"/>
    <col min="39" max="39" width="6.57421875" style="0" bestFit="1" customWidth="1"/>
    <col min="40" max="40" width="2.140625" style="0" bestFit="1" customWidth="1"/>
    <col min="41" max="41" width="7.00390625" style="0" bestFit="1" customWidth="1"/>
    <col min="42" max="42" width="4.7109375" style="0" bestFit="1" customWidth="1"/>
    <col min="43" max="43" width="9.00390625" style="0" bestFit="1" customWidth="1"/>
    <col min="44" max="44" width="2.7109375" style="0" bestFit="1" customWidth="1"/>
    <col min="45" max="45" width="5.7109375" style="0" bestFit="1" customWidth="1"/>
    <col min="46" max="46" width="6.57421875" style="0" bestFit="1" customWidth="1"/>
    <col min="47" max="47" width="2.140625" style="0" bestFit="1" customWidth="1"/>
    <col min="48" max="48" width="7.421875" style="0" bestFit="1" customWidth="1"/>
    <col min="49" max="49" width="3.8515625" style="0" bestFit="1" customWidth="1"/>
    <col min="50" max="50" width="7.57421875" style="0" bestFit="1" customWidth="1"/>
    <col min="51" max="51" width="2.7109375" style="0" bestFit="1" customWidth="1"/>
    <col min="52" max="52" width="6.00390625" style="0" bestFit="1" customWidth="1"/>
    <col min="53" max="53" width="6.57421875" style="0" bestFit="1" customWidth="1"/>
    <col min="54" max="54" width="2.140625" style="0" bestFit="1" customWidth="1"/>
    <col min="55" max="55" width="6.57421875" style="0" bestFit="1" customWidth="1"/>
    <col min="56" max="56" width="3.7109375" style="0" bestFit="1" customWidth="1"/>
    <col min="57" max="57" width="7.8515625" style="0" bestFit="1" customWidth="1"/>
    <col min="58" max="58" width="3.00390625" style="0" bestFit="1" customWidth="1"/>
    <col min="59" max="59" width="6.00390625" style="0" bestFit="1" customWidth="1"/>
    <col min="60" max="61" width="10.28125" style="0" bestFit="1" customWidth="1"/>
  </cols>
  <sheetData>
    <row r="1" spans="1:59" ht="30" customHeight="1">
      <c r="A1" s="1" t="s">
        <v>0</v>
      </c>
      <c r="F1" s="348" t="s">
        <v>1</v>
      </c>
      <c r="G1" s="348"/>
      <c r="H1" s="348"/>
      <c r="I1" s="348"/>
      <c r="J1" s="348"/>
      <c r="K1" s="348"/>
      <c r="L1" s="348"/>
      <c r="M1" s="348"/>
      <c r="BE1" s="349" t="s">
        <v>2</v>
      </c>
      <c r="BF1" s="350"/>
      <c r="BG1" s="351"/>
    </row>
    <row r="2" spans="1:59" ht="21" customHeight="1">
      <c r="A2" s="2"/>
      <c r="B2" s="2"/>
      <c r="C2" s="2" t="s">
        <v>3</v>
      </c>
      <c r="D2" s="2" t="s">
        <v>4</v>
      </c>
      <c r="E2" s="2"/>
      <c r="F2" s="352" t="s">
        <v>5</v>
      </c>
      <c r="G2" s="352"/>
      <c r="H2" s="3" t="s">
        <v>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.75" customHeight="1">
      <c r="A3" s="353" t="s">
        <v>7</v>
      </c>
      <c r="B3" s="354"/>
      <c r="C3" s="354"/>
      <c r="D3" s="354"/>
      <c r="E3" s="357" t="s">
        <v>8</v>
      </c>
      <c r="F3" s="345" t="s">
        <v>9</v>
      </c>
      <c r="G3" s="346"/>
      <c r="H3" s="346"/>
      <c r="I3" s="346"/>
      <c r="J3" s="346"/>
      <c r="K3" s="346"/>
      <c r="L3" s="346"/>
      <c r="M3" s="359"/>
      <c r="N3" s="345" t="s">
        <v>10</v>
      </c>
      <c r="O3" s="346"/>
      <c r="P3" s="346"/>
      <c r="Q3" s="346"/>
      <c r="R3" s="346"/>
      <c r="S3" s="346"/>
      <c r="T3" s="346"/>
      <c r="U3" s="347"/>
      <c r="V3" s="345" t="s">
        <v>11</v>
      </c>
      <c r="W3" s="346"/>
      <c r="X3" s="346"/>
      <c r="Y3" s="346"/>
      <c r="Z3" s="346"/>
      <c r="AA3" s="346"/>
      <c r="AB3" s="346"/>
      <c r="AC3" s="347"/>
      <c r="AD3" s="345" t="s">
        <v>12</v>
      </c>
      <c r="AE3" s="347"/>
      <c r="AF3" s="345" t="s">
        <v>13</v>
      </c>
      <c r="AG3" s="346"/>
      <c r="AH3" s="346"/>
      <c r="AI3" s="346"/>
      <c r="AJ3" s="346"/>
      <c r="AK3" s="346"/>
      <c r="AL3" s="347"/>
      <c r="AM3" s="345" t="s">
        <v>14</v>
      </c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7"/>
    </row>
    <row r="4" spans="1:59" ht="15.75" customHeight="1">
      <c r="A4" s="355"/>
      <c r="B4" s="356"/>
      <c r="C4" s="356"/>
      <c r="D4" s="356"/>
      <c r="E4" s="358"/>
      <c r="F4" s="360"/>
      <c r="G4" s="340"/>
      <c r="H4" s="340"/>
      <c r="I4" s="340"/>
      <c r="J4" s="340"/>
      <c r="K4" s="340"/>
      <c r="L4" s="340"/>
      <c r="M4" s="343"/>
      <c r="N4" s="360"/>
      <c r="O4" s="340"/>
      <c r="P4" s="340"/>
      <c r="Q4" s="340"/>
      <c r="R4" s="340"/>
      <c r="S4" s="340"/>
      <c r="T4" s="340"/>
      <c r="U4" s="341"/>
      <c r="V4" s="360"/>
      <c r="W4" s="340"/>
      <c r="X4" s="340"/>
      <c r="Y4" s="340"/>
      <c r="Z4" s="340"/>
      <c r="AA4" s="340"/>
      <c r="AB4" s="340"/>
      <c r="AC4" s="341"/>
      <c r="AD4" s="342"/>
      <c r="AE4" s="341"/>
      <c r="AF4" s="342"/>
      <c r="AG4" s="340"/>
      <c r="AH4" s="340"/>
      <c r="AI4" s="340"/>
      <c r="AJ4" s="340"/>
      <c r="AK4" s="340"/>
      <c r="AL4" s="341"/>
      <c r="AM4" s="342" t="s">
        <v>15</v>
      </c>
      <c r="AN4" s="340"/>
      <c r="AO4" s="340"/>
      <c r="AP4" s="340"/>
      <c r="AQ4" s="340"/>
      <c r="AR4" s="340"/>
      <c r="AS4" s="343"/>
      <c r="AT4" s="342" t="s">
        <v>16</v>
      </c>
      <c r="AU4" s="340"/>
      <c r="AV4" s="340"/>
      <c r="AW4" s="340"/>
      <c r="AX4" s="340"/>
      <c r="AY4" s="340"/>
      <c r="AZ4" s="341"/>
      <c r="BA4" s="339" t="s">
        <v>17</v>
      </c>
      <c r="BB4" s="340"/>
      <c r="BC4" s="340"/>
      <c r="BD4" s="340"/>
      <c r="BE4" s="340"/>
      <c r="BF4" s="340"/>
      <c r="BG4" s="341"/>
    </row>
    <row r="5" spans="1:59" ht="15.75" customHeight="1">
      <c r="A5" s="355"/>
      <c r="B5" s="356"/>
      <c r="C5" s="356"/>
      <c r="D5" s="356"/>
      <c r="E5" s="358"/>
      <c r="F5" s="344"/>
      <c r="G5" s="340" t="s">
        <v>18</v>
      </c>
      <c r="H5" s="340" t="s">
        <v>19</v>
      </c>
      <c r="I5" s="340" t="s">
        <v>20</v>
      </c>
      <c r="J5" s="340" t="s">
        <v>21</v>
      </c>
      <c r="K5" s="340"/>
      <c r="L5" s="340" t="s">
        <v>22</v>
      </c>
      <c r="M5" s="343"/>
      <c r="N5" s="344"/>
      <c r="O5" s="340" t="s">
        <v>18</v>
      </c>
      <c r="P5" s="340" t="s">
        <v>19</v>
      </c>
      <c r="Q5" s="340" t="s">
        <v>20</v>
      </c>
      <c r="R5" s="340" t="s">
        <v>21</v>
      </c>
      <c r="S5" s="340"/>
      <c r="T5" s="340" t="s">
        <v>22</v>
      </c>
      <c r="U5" s="341"/>
      <c r="V5" s="344"/>
      <c r="W5" s="340" t="s">
        <v>18</v>
      </c>
      <c r="X5" s="340" t="s">
        <v>19</v>
      </c>
      <c r="Y5" s="340" t="s">
        <v>20</v>
      </c>
      <c r="Z5" s="340" t="s">
        <v>21</v>
      </c>
      <c r="AA5" s="340"/>
      <c r="AB5" s="340" t="s">
        <v>22</v>
      </c>
      <c r="AC5" s="341"/>
      <c r="AD5" s="342"/>
      <c r="AE5" s="341"/>
      <c r="AF5" s="342" t="s">
        <v>23</v>
      </c>
      <c r="AG5" s="340" t="s">
        <v>24</v>
      </c>
      <c r="AH5" s="340"/>
      <c r="AI5" s="340"/>
      <c r="AJ5" s="340"/>
      <c r="AK5" s="340"/>
      <c r="AL5" s="341"/>
      <c r="AM5" s="342" t="s">
        <v>23</v>
      </c>
      <c r="AN5" s="340" t="s">
        <v>24</v>
      </c>
      <c r="AO5" s="340"/>
      <c r="AP5" s="340"/>
      <c r="AQ5" s="340"/>
      <c r="AR5" s="340"/>
      <c r="AS5" s="343"/>
      <c r="AT5" s="342" t="s">
        <v>23</v>
      </c>
      <c r="AU5" s="340" t="s">
        <v>24</v>
      </c>
      <c r="AV5" s="340"/>
      <c r="AW5" s="340"/>
      <c r="AX5" s="340"/>
      <c r="AY5" s="340"/>
      <c r="AZ5" s="341"/>
      <c r="BA5" s="339" t="s">
        <v>23</v>
      </c>
      <c r="BB5" s="340" t="s">
        <v>24</v>
      </c>
      <c r="BC5" s="340"/>
      <c r="BD5" s="340"/>
      <c r="BE5" s="340"/>
      <c r="BF5" s="340"/>
      <c r="BG5" s="341"/>
    </row>
    <row r="6" spans="1:59" ht="27" customHeight="1">
      <c r="A6" s="355"/>
      <c r="B6" s="356"/>
      <c r="C6" s="356"/>
      <c r="D6" s="356"/>
      <c r="E6" s="358"/>
      <c r="F6" s="342"/>
      <c r="G6" s="340"/>
      <c r="H6" s="340"/>
      <c r="I6" s="340"/>
      <c r="J6" s="340"/>
      <c r="K6" s="340"/>
      <c r="L6" s="340"/>
      <c r="M6" s="343"/>
      <c r="N6" s="342"/>
      <c r="O6" s="340"/>
      <c r="P6" s="340"/>
      <c r="Q6" s="340"/>
      <c r="R6" s="340"/>
      <c r="S6" s="340"/>
      <c r="T6" s="340"/>
      <c r="U6" s="341"/>
      <c r="V6" s="342"/>
      <c r="W6" s="340"/>
      <c r="X6" s="340"/>
      <c r="Y6" s="340"/>
      <c r="Z6" s="340"/>
      <c r="AA6" s="340"/>
      <c r="AB6" s="340"/>
      <c r="AC6" s="341"/>
      <c r="AD6" s="342"/>
      <c r="AE6" s="341"/>
      <c r="AF6" s="342"/>
      <c r="AG6" s="340" t="s">
        <v>25</v>
      </c>
      <c r="AH6" s="340"/>
      <c r="AI6" s="340"/>
      <c r="AJ6" s="6" t="s">
        <v>26</v>
      </c>
      <c r="AK6" s="7" t="s">
        <v>27</v>
      </c>
      <c r="AL6" s="8" t="s">
        <v>28</v>
      </c>
      <c r="AM6" s="342"/>
      <c r="AN6" s="340" t="s">
        <v>25</v>
      </c>
      <c r="AO6" s="340"/>
      <c r="AP6" s="340"/>
      <c r="AQ6" s="6" t="s">
        <v>26</v>
      </c>
      <c r="AR6" s="7" t="s">
        <v>27</v>
      </c>
      <c r="AS6" s="7" t="s">
        <v>28</v>
      </c>
      <c r="AT6" s="342"/>
      <c r="AU6" s="340" t="s">
        <v>25</v>
      </c>
      <c r="AV6" s="340"/>
      <c r="AW6" s="340"/>
      <c r="AX6" s="6" t="s">
        <v>26</v>
      </c>
      <c r="AY6" s="7" t="s">
        <v>27</v>
      </c>
      <c r="AZ6" s="8" t="s">
        <v>28</v>
      </c>
      <c r="BA6" s="339"/>
      <c r="BB6" s="340" t="s">
        <v>25</v>
      </c>
      <c r="BC6" s="340"/>
      <c r="BD6" s="340"/>
      <c r="BE6" s="6" t="s">
        <v>26</v>
      </c>
      <c r="BF6" s="7" t="s">
        <v>27</v>
      </c>
      <c r="BG6" s="8" t="s">
        <v>28</v>
      </c>
    </row>
    <row r="7" spans="1:59" ht="28.5" customHeight="1">
      <c r="A7" s="336" t="s">
        <v>29</v>
      </c>
      <c r="B7" s="253" t="s">
        <v>30</v>
      </c>
      <c r="C7" s="256" t="s">
        <v>31</v>
      </c>
      <c r="D7" s="256"/>
      <c r="E7" s="9" t="s">
        <v>32</v>
      </c>
      <c r="F7" s="10" t="s">
        <v>33</v>
      </c>
      <c r="G7" s="11">
        <v>20</v>
      </c>
      <c r="H7" s="12" t="s">
        <v>34</v>
      </c>
      <c r="I7" s="12" t="s">
        <v>35</v>
      </c>
      <c r="J7" s="218"/>
      <c r="K7" s="218"/>
      <c r="L7" s="236" t="s">
        <v>36</v>
      </c>
      <c r="M7" s="223"/>
      <c r="N7" s="13" t="s">
        <v>37</v>
      </c>
      <c r="O7" s="14" t="s">
        <v>38</v>
      </c>
      <c r="P7" s="14" t="s">
        <v>38</v>
      </c>
      <c r="Q7" s="14" t="s">
        <v>38</v>
      </c>
      <c r="R7" s="247" t="s">
        <v>38</v>
      </c>
      <c r="S7" s="247"/>
      <c r="T7" s="237" t="s">
        <v>38</v>
      </c>
      <c r="U7" s="248"/>
      <c r="V7" s="13" t="s">
        <v>37</v>
      </c>
      <c r="W7" s="14" t="s">
        <v>38</v>
      </c>
      <c r="X7" s="14" t="s">
        <v>38</v>
      </c>
      <c r="Y7" s="14" t="s">
        <v>38</v>
      </c>
      <c r="Z7" s="247" t="s">
        <v>38</v>
      </c>
      <c r="AA7" s="247"/>
      <c r="AB7" s="237" t="s">
        <v>38</v>
      </c>
      <c r="AC7" s="248"/>
      <c r="AD7" s="270" t="s">
        <v>39</v>
      </c>
      <c r="AE7" s="227"/>
      <c r="AF7" s="219" t="s">
        <v>40</v>
      </c>
      <c r="AG7" s="267" t="s">
        <v>41</v>
      </c>
      <c r="AH7" s="268"/>
      <c r="AI7" s="269"/>
      <c r="AJ7" s="220">
        <f>AE11*AG7</f>
        <v>0</v>
      </c>
      <c r="AK7" s="223" t="s">
        <v>27</v>
      </c>
      <c r="AL7" s="226">
        <f>AG7*100</f>
        <v>200</v>
      </c>
      <c r="AM7" s="219" t="s">
        <v>40</v>
      </c>
      <c r="AN7" s="267" t="s">
        <v>41</v>
      </c>
      <c r="AO7" s="268"/>
      <c r="AP7" s="269"/>
      <c r="AQ7" s="333">
        <f>AE11*AN7</f>
        <v>0</v>
      </c>
      <c r="AR7" s="223" t="s">
        <v>27</v>
      </c>
      <c r="AS7" s="226">
        <f>AN7*100</f>
        <v>200</v>
      </c>
      <c r="AT7" s="219" t="s">
        <v>40</v>
      </c>
      <c r="AU7" s="267" t="s">
        <v>41</v>
      </c>
      <c r="AV7" s="268"/>
      <c r="AW7" s="269"/>
      <c r="AX7" s="220">
        <f>AE11*AU7</f>
        <v>0</v>
      </c>
      <c r="AY7" s="223" t="s">
        <v>27</v>
      </c>
      <c r="AZ7" s="226">
        <f>AU7*100</f>
        <v>200</v>
      </c>
      <c r="BA7" s="329" t="s">
        <v>6</v>
      </c>
      <c r="BB7" s="274" t="s">
        <v>6</v>
      </c>
      <c r="BC7" s="330" t="s">
        <v>6</v>
      </c>
      <c r="BD7" s="329" t="s">
        <v>6</v>
      </c>
      <c r="BE7" s="332" t="s">
        <v>6</v>
      </c>
      <c r="BF7" s="330" t="s">
        <v>6</v>
      </c>
      <c r="BG7" s="275" t="s">
        <v>6</v>
      </c>
    </row>
    <row r="8" spans="1:59" ht="19.5" customHeight="1">
      <c r="A8" s="336" t="s">
        <v>42</v>
      </c>
      <c r="B8" s="253" t="s">
        <v>42</v>
      </c>
      <c r="C8" s="256" t="s">
        <v>42</v>
      </c>
      <c r="D8" s="256"/>
      <c r="E8" s="9" t="s">
        <v>43</v>
      </c>
      <c r="F8" s="10" t="s">
        <v>33</v>
      </c>
      <c r="G8" s="11">
        <v>40</v>
      </c>
      <c r="H8" s="12" t="s">
        <v>34</v>
      </c>
      <c r="I8" s="12" t="s">
        <v>44</v>
      </c>
      <c r="J8" s="218"/>
      <c r="K8" s="218"/>
      <c r="L8" s="236" t="s">
        <v>45</v>
      </c>
      <c r="M8" s="223"/>
      <c r="N8" s="13" t="s">
        <v>37</v>
      </c>
      <c r="O8" s="14" t="s">
        <v>38</v>
      </c>
      <c r="P8" s="14" t="s">
        <v>38</v>
      </c>
      <c r="Q8" s="14" t="s">
        <v>38</v>
      </c>
      <c r="R8" s="247" t="s">
        <v>38</v>
      </c>
      <c r="S8" s="247"/>
      <c r="T8" s="237" t="s">
        <v>38</v>
      </c>
      <c r="U8" s="248"/>
      <c r="V8" s="13" t="s">
        <v>37</v>
      </c>
      <c r="W8" s="14" t="s">
        <v>38</v>
      </c>
      <c r="X8" s="14" t="s">
        <v>38</v>
      </c>
      <c r="Y8" s="14" t="s">
        <v>38</v>
      </c>
      <c r="Z8" s="247" t="s">
        <v>38</v>
      </c>
      <c r="AA8" s="247"/>
      <c r="AB8" s="237" t="s">
        <v>38</v>
      </c>
      <c r="AC8" s="248"/>
      <c r="AD8" s="270" t="s">
        <v>46</v>
      </c>
      <c r="AE8" s="227"/>
      <c r="AF8" s="219" t="s">
        <v>47</v>
      </c>
      <c r="AG8" s="267"/>
      <c r="AH8" s="268"/>
      <c r="AI8" s="269"/>
      <c r="AJ8" s="231">
        <v>0</v>
      </c>
      <c r="AK8" s="223" t="s">
        <v>27</v>
      </c>
      <c r="AL8" s="266">
        <v>0</v>
      </c>
      <c r="AM8" s="219" t="s">
        <v>47</v>
      </c>
      <c r="AN8" s="267"/>
      <c r="AO8" s="268"/>
      <c r="AP8" s="269"/>
      <c r="AQ8" s="334"/>
      <c r="AR8" s="223" t="s">
        <v>27</v>
      </c>
      <c r="AS8" s="266">
        <v>0</v>
      </c>
      <c r="AT8" s="219" t="s">
        <v>47</v>
      </c>
      <c r="AU8" s="267"/>
      <c r="AV8" s="268"/>
      <c r="AW8" s="269"/>
      <c r="AX8" s="231">
        <v>0</v>
      </c>
      <c r="AY8" s="223" t="s">
        <v>27</v>
      </c>
      <c r="AZ8" s="266">
        <v>0</v>
      </c>
      <c r="BA8" s="329" t="s">
        <v>6</v>
      </c>
      <c r="BB8" s="274" t="s">
        <v>6</v>
      </c>
      <c r="BC8" s="330" t="s">
        <v>6</v>
      </c>
      <c r="BD8" s="329" t="s">
        <v>6</v>
      </c>
      <c r="BE8" s="332" t="s">
        <v>6</v>
      </c>
      <c r="BF8" s="330" t="s">
        <v>6</v>
      </c>
      <c r="BG8" s="275" t="s">
        <v>6</v>
      </c>
    </row>
    <row r="9" spans="1:59" ht="21" customHeight="1">
      <c r="A9" s="336" t="s">
        <v>42</v>
      </c>
      <c r="B9" s="253" t="s">
        <v>42</v>
      </c>
      <c r="C9" s="256" t="s">
        <v>42</v>
      </c>
      <c r="D9" s="256"/>
      <c r="E9" s="9" t="s">
        <v>48</v>
      </c>
      <c r="F9" s="10" t="s">
        <v>33</v>
      </c>
      <c r="G9" s="11">
        <v>20</v>
      </c>
      <c r="H9" s="12" t="s">
        <v>34</v>
      </c>
      <c r="I9" s="12" t="s">
        <v>35</v>
      </c>
      <c r="J9" s="218"/>
      <c r="K9" s="218"/>
      <c r="L9" s="236" t="s">
        <v>45</v>
      </c>
      <c r="M9" s="223"/>
      <c r="N9" s="13" t="s">
        <v>37</v>
      </c>
      <c r="O9" s="14" t="s">
        <v>38</v>
      </c>
      <c r="P9" s="14" t="s">
        <v>38</v>
      </c>
      <c r="Q9" s="14" t="s">
        <v>38</v>
      </c>
      <c r="R9" s="247" t="s">
        <v>38</v>
      </c>
      <c r="S9" s="247"/>
      <c r="T9" s="237" t="s">
        <v>38</v>
      </c>
      <c r="U9" s="248"/>
      <c r="V9" s="13" t="s">
        <v>37</v>
      </c>
      <c r="W9" s="14" t="s">
        <v>38</v>
      </c>
      <c r="X9" s="14" t="s">
        <v>38</v>
      </c>
      <c r="Y9" s="14" t="s">
        <v>38</v>
      </c>
      <c r="Z9" s="247" t="s">
        <v>38</v>
      </c>
      <c r="AA9" s="247"/>
      <c r="AB9" s="237" t="s">
        <v>38</v>
      </c>
      <c r="AC9" s="248"/>
      <c r="AD9" s="270" t="s">
        <v>46</v>
      </c>
      <c r="AE9" s="227"/>
      <c r="AF9" s="219" t="s">
        <v>47</v>
      </c>
      <c r="AG9" s="267"/>
      <c r="AH9" s="268"/>
      <c r="AI9" s="269"/>
      <c r="AJ9" s="231">
        <v>0</v>
      </c>
      <c r="AK9" s="223" t="s">
        <v>27</v>
      </c>
      <c r="AL9" s="266">
        <v>0</v>
      </c>
      <c r="AM9" s="219" t="s">
        <v>47</v>
      </c>
      <c r="AN9" s="267"/>
      <c r="AO9" s="268"/>
      <c r="AP9" s="269"/>
      <c r="AQ9" s="334"/>
      <c r="AR9" s="223" t="s">
        <v>27</v>
      </c>
      <c r="AS9" s="266">
        <v>0</v>
      </c>
      <c r="AT9" s="219" t="s">
        <v>47</v>
      </c>
      <c r="AU9" s="267"/>
      <c r="AV9" s="268"/>
      <c r="AW9" s="269"/>
      <c r="AX9" s="231">
        <v>0</v>
      </c>
      <c r="AY9" s="223" t="s">
        <v>27</v>
      </c>
      <c r="AZ9" s="266">
        <v>0</v>
      </c>
      <c r="BA9" s="329" t="s">
        <v>6</v>
      </c>
      <c r="BB9" s="274" t="s">
        <v>6</v>
      </c>
      <c r="BC9" s="330" t="s">
        <v>6</v>
      </c>
      <c r="BD9" s="329" t="s">
        <v>6</v>
      </c>
      <c r="BE9" s="332" t="s">
        <v>6</v>
      </c>
      <c r="BF9" s="330" t="s">
        <v>6</v>
      </c>
      <c r="BG9" s="275" t="s">
        <v>6</v>
      </c>
    </row>
    <row r="10" spans="1:59" ht="21.75" customHeight="1">
      <c r="A10" s="336" t="s">
        <v>42</v>
      </c>
      <c r="B10" s="253" t="s">
        <v>42</v>
      </c>
      <c r="C10" s="256" t="s">
        <v>42</v>
      </c>
      <c r="D10" s="256"/>
      <c r="E10" s="9" t="s">
        <v>49</v>
      </c>
      <c r="F10" s="10" t="s">
        <v>33</v>
      </c>
      <c r="G10" s="11">
        <v>20</v>
      </c>
      <c r="H10" s="12" t="s">
        <v>34</v>
      </c>
      <c r="I10" s="12" t="s">
        <v>35</v>
      </c>
      <c r="J10" s="218"/>
      <c r="K10" s="218"/>
      <c r="L10" s="236" t="s">
        <v>45</v>
      </c>
      <c r="M10" s="223"/>
      <c r="N10" s="13" t="s">
        <v>37</v>
      </c>
      <c r="O10" s="14" t="s">
        <v>38</v>
      </c>
      <c r="P10" s="14" t="s">
        <v>38</v>
      </c>
      <c r="Q10" s="14" t="s">
        <v>38</v>
      </c>
      <c r="R10" s="247" t="s">
        <v>38</v>
      </c>
      <c r="S10" s="247"/>
      <c r="T10" s="237" t="s">
        <v>38</v>
      </c>
      <c r="U10" s="248"/>
      <c r="V10" s="13" t="s">
        <v>37</v>
      </c>
      <c r="W10" s="14" t="s">
        <v>38</v>
      </c>
      <c r="X10" s="14" t="s">
        <v>38</v>
      </c>
      <c r="Y10" s="14" t="s">
        <v>38</v>
      </c>
      <c r="Z10" s="247" t="s">
        <v>38</v>
      </c>
      <c r="AA10" s="247"/>
      <c r="AB10" s="237" t="s">
        <v>38</v>
      </c>
      <c r="AC10" s="248"/>
      <c r="AD10" s="270" t="s">
        <v>46</v>
      </c>
      <c r="AE10" s="227"/>
      <c r="AF10" s="219" t="s">
        <v>47</v>
      </c>
      <c r="AG10" s="267"/>
      <c r="AH10" s="268"/>
      <c r="AI10" s="269"/>
      <c r="AJ10" s="231">
        <v>0</v>
      </c>
      <c r="AK10" s="223" t="s">
        <v>27</v>
      </c>
      <c r="AL10" s="266">
        <v>0</v>
      </c>
      <c r="AM10" s="219" t="s">
        <v>47</v>
      </c>
      <c r="AN10" s="267"/>
      <c r="AO10" s="268"/>
      <c r="AP10" s="269"/>
      <c r="AQ10" s="334"/>
      <c r="AR10" s="223" t="s">
        <v>27</v>
      </c>
      <c r="AS10" s="266">
        <v>0</v>
      </c>
      <c r="AT10" s="219" t="s">
        <v>47</v>
      </c>
      <c r="AU10" s="267"/>
      <c r="AV10" s="268"/>
      <c r="AW10" s="269"/>
      <c r="AX10" s="231">
        <v>0</v>
      </c>
      <c r="AY10" s="223" t="s">
        <v>27</v>
      </c>
      <c r="AZ10" s="266">
        <v>0</v>
      </c>
      <c r="BA10" s="329" t="s">
        <v>6</v>
      </c>
      <c r="BB10" s="274" t="s">
        <v>6</v>
      </c>
      <c r="BC10" s="330" t="s">
        <v>6</v>
      </c>
      <c r="BD10" s="329" t="s">
        <v>6</v>
      </c>
      <c r="BE10" s="332" t="s">
        <v>6</v>
      </c>
      <c r="BF10" s="330" t="s">
        <v>6</v>
      </c>
      <c r="BG10" s="275" t="s">
        <v>6</v>
      </c>
    </row>
    <row r="11" spans="1:59" ht="21" customHeight="1">
      <c r="A11" s="337" t="s">
        <v>38</v>
      </c>
      <c r="B11" s="255" t="s">
        <v>38</v>
      </c>
      <c r="C11" s="258" t="s">
        <v>38</v>
      </c>
      <c r="D11" s="258" t="s">
        <v>38</v>
      </c>
      <c r="E11" s="9" t="s">
        <v>50</v>
      </c>
      <c r="F11" s="10" t="s">
        <v>6</v>
      </c>
      <c r="G11" s="11">
        <v>100</v>
      </c>
      <c r="H11" s="12" t="s">
        <v>6</v>
      </c>
      <c r="I11" s="12" t="s">
        <v>51</v>
      </c>
      <c r="J11" s="15" t="s">
        <v>52</v>
      </c>
      <c r="K11" s="16" t="str">
        <f>TEXT(J7+J8+J9+J10,"0.0")</f>
        <v>0.0</v>
      </c>
      <c r="L11" s="17" t="s">
        <v>53</v>
      </c>
      <c r="M11" s="18" t="str">
        <f>TEXT(K11*10/10,"0.0")</f>
        <v>0.0</v>
      </c>
      <c r="N11" s="13" t="s">
        <v>6</v>
      </c>
      <c r="O11" s="14" t="s">
        <v>6</v>
      </c>
      <c r="P11" s="14" t="s">
        <v>6</v>
      </c>
      <c r="Q11" s="14" t="s">
        <v>6</v>
      </c>
      <c r="R11" s="19" t="s">
        <v>6</v>
      </c>
      <c r="S11" s="20" t="s">
        <v>6</v>
      </c>
      <c r="T11" s="19" t="s">
        <v>6</v>
      </c>
      <c r="U11" s="21" t="s">
        <v>6</v>
      </c>
      <c r="V11" s="13" t="s">
        <v>6</v>
      </c>
      <c r="W11" s="14" t="s">
        <v>6</v>
      </c>
      <c r="X11" s="14" t="s">
        <v>6</v>
      </c>
      <c r="Y11" s="14" t="s">
        <v>6</v>
      </c>
      <c r="Z11" s="19" t="s">
        <v>6</v>
      </c>
      <c r="AA11" s="20" t="s">
        <v>6</v>
      </c>
      <c r="AB11" s="19" t="s">
        <v>6</v>
      </c>
      <c r="AC11" s="21" t="s">
        <v>6</v>
      </c>
      <c r="AD11" s="22" t="s">
        <v>54</v>
      </c>
      <c r="AE11" s="23" t="str">
        <f>TEXT(M11,"0.0")</f>
        <v>0.0</v>
      </c>
      <c r="AF11" s="24" t="s">
        <v>6</v>
      </c>
      <c r="AG11" s="25" t="s">
        <v>55</v>
      </c>
      <c r="AH11" s="26" t="str">
        <f>TEXT(AG7/AG53*100,"0.0")</f>
        <v>8.3</v>
      </c>
      <c r="AI11" s="27" t="s">
        <v>56</v>
      </c>
      <c r="AJ11" s="221" t="s">
        <v>6</v>
      </c>
      <c r="AK11" s="223" t="s">
        <v>6</v>
      </c>
      <c r="AL11" s="227" t="s">
        <v>6</v>
      </c>
      <c r="AM11" s="24" t="s">
        <v>6</v>
      </c>
      <c r="AN11" s="25" t="s">
        <v>55</v>
      </c>
      <c r="AO11" s="26" t="str">
        <f>TEXT(AN7/AN53*100,"0.0")</f>
        <v>8.3</v>
      </c>
      <c r="AP11" s="27" t="s">
        <v>56</v>
      </c>
      <c r="AQ11" s="335"/>
      <c r="AR11" s="223" t="s">
        <v>6</v>
      </c>
      <c r="AS11" s="227" t="s">
        <v>6</v>
      </c>
      <c r="AT11" s="24" t="s">
        <v>6</v>
      </c>
      <c r="AU11" s="25" t="s">
        <v>55</v>
      </c>
      <c r="AV11" s="26" t="str">
        <f>TEXT(AU7/AU53*100,"0.0")</f>
        <v>12.5</v>
      </c>
      <c r="AW11" s="27" t="s">
        <v>56</v>
      </c>
      <c r="AX11" s="221" t="s">
        <v>6</v>
      </c>
      <c r="AY11" s="223" t="s">
        <v>6</v>
      </c>
      <c r="AZ11" s="227" t="s">
        <v>6</v>
      </c>
      <c r="BA11" s="28" t="s">
        <v>6</v>
      </c>
      <c r="BB11" s="29" t="s">
        <v>6</v>
      </c>
      <c r="BC11" s="30" t="s">
        <v>6</v>
      </c>
      <c r="BD11" s="31" t="s">
        <v>6</v>
      </c>
      <c r="BE11" s="332" t="s">
        <v>6</v>
      </c>
      <c r="BF11" s="330" t="s">
        <v>6</v>
      </c>
      <c r="BG11" s="275" t="s">
        <v>6</v>
      </c>
    </row>
    <row r="12" spans="1:59" ht="16.5" customHeight="1">
      <c r="A12" s="336" t="s">
        <v>42</v>
      </c>
      <c r="B12" s="253" t="s">
        <v>42</v>
      </c>
      <c r="C12" s="256" t="s">
        <v>57</v>
      </c>
      <c r="D12" s="256"/>
      <c r="E12" s="9" t="s">
        <v>58</v>
      </c>
      <c r="F12" s="10" t="s">
        <v>59</v>
      </c>
      <c r="G12" s="12" t="s">
        <v>60</v>
      </c>
      <c r="H12" s="12" t="s">
        <v>61</v>
      </c>
      <c r="I12" s="12" t="s">
        <v>62</v>
      </c>
      <c r="J12" s="218"/>
      <c r="K12" s="218"/>
      <c r="L12" s="236" t="s">
        <v>63</v>
      </c>
      <c r="M12" s="223"/>
      <c r="N12" s="219" t="s">
        <v>59</v>
      </c>
      <c r="O12" s="265">
        <v>100</v>
      </c>
      <c r="P12" s="229" t="s">
        <v>61</v>
      </c>
      <c r="Q12" s="229" t="s">
        <v>64</v>
      </c>
      <c r="R12" s="218"/>
      <c r="S12" s="218"/>
      <c r="T12" s="229" t="s">
        <v>66</v>
      </c>
      <c r="U12" s="248"/>
      <c r="V12" s="13" t="s">
        <v>37</v>
      </c>
      <c r="W12" s="14" t="s">
        <v>38</v>
      </c>
      <c r="X12" s="14" t="s">
        <v>38</v>
      </c>
      <c r="Y12" s="14" t="s">
        <v>38</v>
      </c>
      <c r="Z12" s="247" t="s">
        <v>38</v>
      </c>
      <c r="AA12" s="247"/>
      <c r="AB12" s="229" t="s">
        <v>67</v>
      </c>
      <c r="AC12" s="248"/>
      <c r="AD12" s="270" t="s">
        <v>68</v>
      </c>
      <c r="AE12" s="227"/>
      <c r="AF12" s="219" t="s">
        <v>40</v>
      </c>
      <c r="AG12" s="267" t="s">
        <v>69</v>
      </c>
      <c r="AH12" s="268"/>
      <c r="AI12" s="269"/>
      <c r="AJ12" s="220">
        <f>AE17*AG12</f>
        <v>0</v>
      </c>
      <c r="AK12" s="223" t="s">
        <v>27</v>
      </c>
      <c r="AL12" s="226">
        <f>AG12*100</f>
        <v>400</v>
      </c>
      <c r="AM12" s="219" t="s">
        <v>70</v>
      </c>
      <c r="AN12" s="267" t="s">
        <v>69</v>
      </c>
      <c r="AO12" s="268"/>
      <c r="AP12" s="269"/>
      <c r="AQ12" s="220">
        <f>AE17*AN12</f>
        <v>0</v>
      </c>
      <c r="AR12" s="223" t="s">
        <v>71</v>
      </c>
      <c r="AS12" s="226">
        <f>AN12*100</f>
        <v>400</v>
      </c>
      <c r="AT12" s="219" t="s">
        <v>40</v>
      </c>
      <c r="AU12" s="267" t="s">
        <v>69</v>
      </c>
      <c r="AV12" s="268"/>
      <c r="AW12" s="269"/>
      <c r="AX12" s="220">
        <f>AE17*AU12</f>
        <v>0</v>
      </c>
      <c r="AY12" s="223" t="s">
        <v>27</v>
      </c>
      <c r="AZ12" s="226">
        <f>AU12*100</f>
        <v>400</v>
      </c>
      <c r="BA12" s="329" t="s">
        <v>6</v>
      </c>
      <c r="BB12" s="274" t="s">
        <v>6</v>
      </c>
      <c r="BC12" s="330" t="s">
        <v>6</v>
      </c>
      <c r="BD12" s="329" t="s">
        <v>6</v>
      </c>
      <c r="BE12" s="332" t="s">
        <v>6</v>
      </c>
      <c r="BF12" s="330" t="s">
        <v>6</v>
      </c>
      <c r="BG12" s="275" t="s">
        <v>6</v>
      </c>
    </row>
    <row r="13" spans="1:59" ht="16.5" customHeight="1">
      <c r="A13" s="336" t="s">
        <v>42</v>
      </c>
      <c r="B13" s="253" t="s">
        <v>42</v>
      </c>
      <c r="C13" s="256" t="s">
        <v>42</v>
      </c>
      <c r="D13" s="256"/>
      <c r="E13" s="9" t="s">
        <v>72</v>
      </c>
      <c r="F13" s="10" t="s">
        <v>59</v>
      </c>
      <c r="G13" s="12" t="s">
        <v>60</v>
      </c>
      <c r="H13" s="12" t="s">
        <v>61</v>
      </c>
      <c r="I13" s="12" t="s">
        <v>62</v>
      </c>
      <c r="J13" s="218"/>
      <c r="K13" s="218"/>
      <c r="L13" s="236" t="s">
        <v>45</v>
      </c>
      <c r="M13" s="223"/>
      <c r="N13" s="219" t="s">
        <v>73</v>
      </c>
      <c r="O13" s="265">
        <v>0</v>
      </c>
      <c r="P13" s="229" t="s">
        <v>73</v>
      </c>
      <c r="Q13" s="229" t="s">
        <v>74</v>
      </c>
      <c r="R13" s="218"/>
      <c r="S13" s="218"/>
      <c r="T13" s="229" t="s">
        <v>45</v>
      </c>
      <c r="U13" s="248"/>
      <c r="V13" s="13" t="s">
        <v>37</v>
      </c>
      <c r="W13" s="14" t="s">
        <v>38</v>
      </c>
      <c r="X13" s="14" t="s">
        <v>38</v>
      </c>
      <c r="Y13" s="14" t="s">
        <v>38</v>
      </c>
      <c r="Z13" s="247" t="s">
        <v>38</v>
      </c>
      <c r="AA13" s="247"/>
      <c r="AB13" s="229" t="s">
        <v>45</v>
      </c>
      <c r="AC13" s="248"/>
      <c r="AD13" s="270" t="s">
        <v>46</v>
      </c>
      <c r="AE13" s="227"/>
      <c r="AF13" s="219" t="s">
        <v>47</v>
      </c>
      <c r="AG13" s="267"/>
      <c r="AH13" s="268"/>
      <c r="AI13" s="269"/>
      <c r="AJ13" s="231">
        <v>0</v>
      </c>
      <c r="AK13" s="223" t="s">
        <v>27</v>
      </c>
      <c r="AL13" s="266">
        <v>0</v>
      </c>
      <c r="AM13" s="219" t="s">
        <v>47</v>
      </c>
      <c r="AN13" s="267"/>
      <c r="AO13" s="268"/>
      <c r="AP13" s="269"/>
      <c r="AQ13" s="231">
        <v>0</v>
      </c>
      <c r="AR13" s="223" t="s">
        <v>27</v>
      </c>
      <c r="AS13" s="266">
        <v>0</v>
      </c>
      <c r="AT13" s="219" t="s">
        <v>47</v>
      </c>
      <c r="AU13" s="267"/>
      <c r="AV13" s="268"/>
      <c r="AW13" s="269"/>
      <c r="AX13" s="231">
        <v>0</v>
      </c>
      <c r="AY13" s="223" t="s">
        <v>27</v>
      </c>
      <c r="AZ13" s="266">
        <v>0</v>
      </c>
      <c r="BA13" s="329" t="s">
        <v>6</v>
      </c>
      <c r="BB13" s="274" t="s">
        <v>6</v>
      </c>
      <c r="BC13" s="330" t="s">
        <v>6</v>
      </c>
      <c r="BD13" s="329" t="s">
        <v>6</v>
      </c>
      <c r="BE13" s="332" t="s">
        <v>6</v>
      </c>
      <c r="BF13" s="330" t="s">
        <v>6</v>
      </c>
      <c r="BG13" s="275" t="s">
        <v>6</v>
      </c>
    </row>
    <row r="14" spans="1:59" ht="13.5" customHeight="1">
      <c r="A14" s="336"/>
      <c r="B14" s="253"/>
      <c r="C14" s="256"/>
      <c r="D14" s="256"/>
      <c r="E14" s="9" t="s">
        <v>75</v>
      </c>
      <c r="F14" s="10" t="s">
        <v>59</v>
      </c>
      <c r="G14" s="12" t="s">
        <v>76</v>
      </c>
      <c r="H14" s="12" t="s">
        <v>61</v>
      </c>
      <c r="I14" s="12" t="s">
        <v>62</v>
      </c>
      <c r="J14" s="221"/>
      <c r="K14" s="331"/>
      <c r="L14" s="236"/>
      <c r="M14" s="223"/>
      <c r="N14" s="219"/>
      <c r="O14" s="229"/>
      <c r="P14" s="229"/>
      <c r="Q14" s="229"/>
      <c r="R14" s="218"/>
      <c r="S14" s="218"/>
      <c r="T14" s="229"/>
      <c r="U14" s="248"/>
      <c r="V14" s="32" t="s">
        <v>59</v>
      </c>
      <c r="W14" s="33" t="s">
        <v>77</v>
      </c>
      <c r="X14" s="33" t="s">
        <v>61</v>
      </c>
      <c r="Y14" s="33" t="s">
        <v>78</v>
      </c>
      <c r="Z14" s="318"/>
      <c r="AA14" s="288"/>
      <c r="AB14" s="229"/>
      <c r="AC14" s="248"/>
      <c r="AD14" s="270"/>
      <c r="AE14" s="227"/>
      <c r="AF14" s="219"/>
      <c r="AG14" s="267"/>
      <c r="AH14" s="268"/>
      <c r="AI14" s="269"/>
      <c r="AJ14" s="221"/>
      <c r="AK14" s="223"/>
      <c r="AL14" s="227"/>
      <c r="AM14" s="219"/>
      <c r="AN14" s="267"/>
      <c r="AO14" s="268"/>
      <c r="AP14" s="269"/>
      <c r="AQ14" s="221"/>
      <c r="AR14" s="223"/>
      <c r="AS14" s="227"/>
      <c r="AT14" s="219"/>
      <c r="AU14" s="267"/>
      <c r="AV14" s="268"/>
      <c r="AW14" s="269"/>
      <c r="AX14" s="221"/>
      <c r="AY14" s="223"/>
      <c r="AZ14" s="227"/>
      <c r="BA14" s="329"/>
      <c r="BB14" s="274"/>
      <c r="BC14" s="330"/>
      <c r="BD14" s="329"/>
      <c r="BE14" s="332"/>
      <c r="BF14" s="330"/>
      <c r="BG14" s="275"/>
    </row>
    <row r="15" spans="1:59" ht="15.75" customHeight="1">
      <c r="A15" s="336" t="s">
        <v>42</v>
      </c>
      <c r="B15" s="253" t="s">
        <v>42</v>
      </c>
      <c r="C15" s="256" t="s">
        <v>42</v>
      </c>
      <c r="D15" s="256"/>
      <c r="E15" s="9" t="s">
        <v>79</v>
      </c>
      <c r="F15" s="10" t="s">
        <v>59</v>
      </c>
      <c r="G15" s="12" t="s">
        <v>76</v>
      </c>
      <c r="H15" s="12" t="s">
        <v>61</v>
      </c>
      <c r="I15" s="12" t="s">
        <v>62</v>
      </c>
      <c r="J15" s="218"/>
      <c r="K15" s="218"/>
      <c r="L15" s="236" t="s">
        <v>45</v>
      </c>
      <c r="M15" s="223"/>
      <c r="N15" s="219" t="s">
        <v>73</v>
      </c>
      <c r="O15" s="265">
        <v>0</v>
      </c>
      <c r="P15" s="229" t="s">
        <v>73</v>
      </c>
      <c r="Q15" s="229" t="s">
        <v>74</v>
      </c>
      <c r="R15" s="218"/>
      <c r="S15" s="218"/>
      <c r="T15" s="229" t="s">
        <v>45</v>
      </c>
      <c r="U15" s="248"/>
      <c r="V15" s="13" t="s">
        <v>37</v>
      </c>
      <c r="W15" s="14" t="s">
        <v>38</v>
      </c>
      <c r="X15" s="14" t="s">
        <v>38</v>
      </c>
      <c r="Y15" s="14" t="s">
        <v>38</v>
      </c>
      <c r="Z15" s="247" t="s">
        <v>38</v>
      </c>
      <c r="AA15" s="247"/>
      <c r="AB15" s="229" t="s">
        <v>45</v>
      </c>
      <c r="AC15" s="248"/>
      <c r="AD15" s="270" t="s">
        <v>46</v>
      </c>
      <c r="AE15" s="227"/>
      <c r="AF15" s="219" t="s">
        <v>47</v>
      </c>
      <c r="AG15" s="267"/>
      <c r="AH15" s="268"/>
      <c r="AI15" s="269"/>
      <c r="AJ15" s="231">
        <v>0</v>
      </c>
      <c r="AK15" s="223" t="s">
        <v>27</v>
      </c>
      <c r="AL15" s="266">
        <v>0</v>
      </c>
      <c r="AM15" s="219" t="s">
        <v>47</v>
      </c>
      <c r="AN15" s="267"/>
      <c r="AO15" s="268"/>
      <c r="AP15" s="269"/>
      <c r="AQ15" s="231">
        <v>0</v>
      </c>
      <c r="AR15" s="223" t="s">
        <v>27</v>
      </c>
      <c r="AS15" s="266">
        <v>0</v>
      </c>
      <c r="AT15" s="219" t="s">
        <v>47</v>
      </c>
      <c r="AU15" s="267"/>
      <c r="AV15" s="268"/>
      <c r="AW15" s="269"/>
      <c r="AX15" s="231">
        <v>0</v>
      </c>
      <c r="AY15" s="223" t="s">
        <v>27</v>
      </c>
      <c r="AZ15" s="266">
        <v>0</v>
      </c>
      <c r="BA15" s="329" t="s">
        <v>6</v>
      </c>
      <c r="BB15" s="274" t="s">
        <v>6</v>
      </c>
      <c r="BC15" s="330" t="s">
        <v>6</v>
      </c>
      <c r="BD15" s="329" t="s">
        <v>6</v>
      </c>
      <c r="BE15" s="332" t="s">
        <v>6</v>
      </c>
      <c r="BF15" s="330" t="s">
        <v>6</v>
      </c>
      <c r="BG15" s="275" t="s">
        <v>6</v>
      </c>
    </row>
    <row r="16" spans="1:59" ht="16.5" customHeight="1">
      <c r="A16" s="336" t="s">
        <v>42</v>
      </c>
      <c r="B16" s="253" t="s">
        <v>42</v>
      </c>
      <c r="C16" s="256" t="s">
        <v>42</v>
      </c>
      <c r="D16" s="256"/>
      <c r="E16" s="9" t="s">
        <v>80</v>
      </c>
      <c r="F16" s="10" t="s">
        <v>59</v>
      </c>
      <c r="G16" s="11">
        <v>20</v>
      </c>
      <c r="H16" s="12" t="s">
        <v>61</v>
      </c>
      <c r="I16" s="12" t="s">
        <v>62</v>
      </c>
      <c r="J16" s="218"/>
      <c r="K16" s="218"/>
      <c r="L16" s="236" t="s">
        <v>45</v>
      </c>
      <c r="M16" s="223"/>
      <c r="N16" s="219" t="s">
        <v>73</v>
      </c>
      <c r="O16" s="265">
        <v>0</v>
      </c>
      <c r="P16" s="229" t="s">
        <v>73</v>
      </c>
      <c r="Q16" s="229" t="s">
        <v>74</v>
      </c>
      <c r="R16" s="218"/>
      <c r="S16" s="218"/>
      <c r="T16" s="229" t="s">
        <v>45</v>
      </c>
      <c r="U16" s="248"/>
      <c r="V16" s="10" t="s">
        <v>59</v>
      </c>
      <c r="W16" s="12" t="s">
        <v>77</v>
      </c>
      <c r="X16" s="12" t="s">
        <v>61</v>
      </c>
      <c r="Y16" s="12" t="s">
        <v>81</v>
      </c>
      <c r="Z16" s="218"/>
      <c r="AA16" s="218"/>
      <c r="AB16" s="229" t="s">
        <v>45</v>
      </c>
      <c r="AC16" s="248"/>
      <c r="AD16" s="270" t="s">
        <v>46</v>
      </c>
      <c r="AE16" s="227"/>
      <c r="AF16" s="219" t="s">
        <v>47</v>
      </c>
      <c r="AG16" s="267"/>
      <c r="AH16" s="268"/>
      <c r="AI16" s="269"/>
      <c r="AJ16" s="231">
        <v>0</v>
      </c>
      <c r="AK16" s="223" t="s">
        <v>27</v>
      </c>
      <c r="AL16" s="266">
        <v>0</v>
      </c>
      <c r="AM16" s="219" t="s">
        <v>47</v>
      </c>
      <c r="AN16" s="267"/>
      <c r="AO16" s="268"/>
      <c r="AP16" s="269"/>
      <c r="AQ16" s="231">
        <v>0</v>
      </c>
      <c r="AR16" s="223" t="s">
        <v>27</v>
      </c>
      <c r="AS16" s="266">
        <v>0</v>
      </c>
      <c r="AT16" s="219" t="s">
        <v>47</v>
      </c>
      <c r="AU16" s="267"/>
      <c r="AV16" s="268"/>
      <c r="AW16" s="269"/>
      <c r="AX16" s="231">
        <v>0</v>
      </c>
      <c r="AY16" s="223" t="s">
        <v>27</v>
      </c>
      <c r="AZ16" s="266">
        <v>0</v>
      </c>
      <c r="BA16" s="329" t="s">
        <v>6</v>
      </c>
      <c r="BB16" s="274" t="s">
        <v>6</v>
      </c>
      <c r="BC16" s="330" t="s">
        <v>6</v>
      </c>
      <c r="BD16" s="329" t="s">
        <v>6</v>
      </c>
      <c r="BE16" s="332" t="s">
        <v>6</v>
      </c>
      <c r="BF16" s="330" t="s">
        <v>6</v>
      </c>
      <c r="BG16" s="275" t="s">
        <v>6</v>
      </c>
    </row>
    <row r="17" spans="1:59" ht="21.75" customHeight="1">
      <c r="A17" s="337" t="s">
        <v>38</v>
      </c>
      <c r="B17" s="255" t="s">
        <v>38</v>
      </c>
      <c r="C17" s="258" t="s">
        <v>38</v>
      </c>
      <c r="D17" s="258" t="s">
        <v>38</v>
      </c>
      <c r="E17" s="9" t="s">
        <v>50</v>
      </c>
      <c r="F17" s="10" t="s">
        <v>6</v>
      </c>
      <c r="G17" s="11">
        <v>100</v>
      </c>
      <c r="H17" s="12" t="s">
        <v>6</v>
      </c>
      <c r="I17" s="12" t="s">
        <v>64</v>
      </c>
      <c r="J17" s="15" t="s">
        <v>52</v>
      </c>
      <c r="K17" s="16" t="str">
        <f>TEXT(J12+J13+J14+J15+J16,"0.0")</f>
        <v>0.0</v>
      </c>
      <c r="L17" s="17" t="s">
        <v>53</v>
      </c>
      <c r="M17" s="18" t="str">
        <f>TEXT(K17*1/10,"0.0")</f>
        <v>0.0</v>
      </c>
      <c r="N17" s="10" t="s">
        <v>6</v>
      </c>
      <c r="O17" s="11">
        <v>100</v>
      </c>
      <c r="P17" s="12" t="s">
        <v>6</v>
      </c>
      <c r="Q17" s="12" t="s">
        <v>64</v>
      </c>
      <c r="R17" s="15" t="s">
        <v>82</v>
      </c>
      <c r="S17" s="16" t="str">
        <f>TEXT(R12,"0.0")</f>
        <v>0.0</v>
      </c>
      <c r="T17" s="17" t="s">
        <v>83</v>
      </c>
      <c r="U17" s="34" t="str">
        <f>TEXT(S17*5/10,"0.0")</f>
        <v>0.0</v>
      </c>
      <c r="V17" s="10" t="s">
        <v>6</v>
      </c>
      <c r="W17" s="11">
        <v>100</v>
      </c>
      <c r="X17" s="12" t="s">
        <v>6</v>
      </c>
      <c r="Y17" s="12" t="s">
        <v>64</v>
      </c>
      <c r="Z17" s="15" t="s">
        <v>84</v>
      </c>
      <c r="AA17" s="16" t="str">
        <f>TEXT(Z14+Z16,"0.0")</f>
        <v>0.0</v>
      </c>
      <c r="AB17" s="17" t="s">
        <v>85</v>
      </c>
      <c r="AC17" s="34" t="str">
        <f>TEXT(AA17*4/10,"0.0")</f>
        <v>0.0</v>
      </c>
      <c r="AD17" s="22" t="s">
        <v>86</v>
      </c>
      <c r="AE17" s="23" t="str">
        <f>TEXT(M17+U17+AC17,"0.0")</f>
        <v>0.0</v>
      </c>
      <c r="AF17" s="24" t="s">
        <v>6</v>
      </c>
      <c r="AG17" s="25" t="s">
        <v>55</v>
      </c>
      <c r="AH17" s="26" t="str">
        <f>TEXT(AG12/AG53*100,"0.0")</f>
        <v>16.7</v>
      </c>
      <c r="AI17" s="27" t="s">
        <v>56</v>
      </c>
      <c r="AJ17" s="221" t="s">
        <v>6</v>
      </c>
      <c r="AK17" s="223" t="s">
        <v>6</v>
      </c>
      <c r="AL17" s="227" t="s">
        <v>6</v>
      </c>
      <c r="AM17" s="24" t="s">
        <v>6</v>
      </c>
      <c r="AN17" s="25" t="s">
        <v>87</v>
      </c>
      <c r="AO17" s="26" t="str">
        <f>TEXT(AN12/AN53*100,"0.0")</f>
        <v>16.7</v>
      </c>
      <c r="AP17" s="27" t="s">
        <v>88</v>
      </c>
      <c r="AQ17" s="221" t="s">
        <v>6</v>
      </c>
      <c r="AR17" s="223" t="s">
        <v>6</v>
      </c>
      <c r="AS17" s="227" t="s">
        <v>6</v>
      </c>
      <c r="AT17" s="24" t="s">
        <v>6</v>
      </c>
      <c r="AU17" s="25" t="s">
        <v>55</v>
      </c>
      <c r="AV17" s="26" t="str">
        <f>TEXT(AU12/AU53*100,"0.0")</f>
        <v>25.0</v>
      </c>
      <c r="AW17" s="27" t="s">
        <v>56</v>
      </c>
      <c r="AX17" s="221" t="s">
        <v>6</v>
      </c>
      <c r="AY17" s="223" t="s">
        <v>6</v>
      </c>
      <c r="AZ17" s="227" t="s">
        <v>6</v>
      </c>
      <c r="BA17" s="28" t="s">
        <v>6</v>
      </c>
      <c r="BB17" s="29" t="s">
        <v>6</v>
      </c>
      <c r="BC17" s="30" t="s">
        <v>6</v>
      </c>
      <c r="BD17" s="31" t="s">
        <v>6</v>
      </c>
      <c r="BE17" s="332" t="s">
        <v>6</v>
      </c>
      <c r="BF17" s="330" t="s">
        <v>6</v>
      </c>
      <c r="BG17" s="275" t="s">
        <v>6</v>
      </c>
    </row>
    <row r="18" spans="1:59" ht="21" customHeight="1">
      <c r="A18" s="336" t="s">
        <v>42</v>
      </c>
      <c r="B18" s="253" t="s">
        <v>42</v>
      </c>
      <c r="C18" s="256" t="s">
        <v>89</v>
      </c>
      <c r="D18" s="326" t="s">
        <v>90</v>
      </c>
      <c r="E18" s="35" t="s">
        <v>91</v>
      </c>
      <c r="F18" s="36" t="s">
        <v>92</v>
      </c>
      <c r="G18" s="37">
        <v>60</v>
      </c>
      <c r="H18" s="33" t="s">
        <v>61</v>
      </c>
      <c r="I18" s="33" t="s">
        <v>93</v>
      </c>
      <c r="J18" s="318"/>
      <c r="K18" s="319"/>
      <c r="L18" s="261" t="s">
        <v>94</v>
      </c>
      <c r="M18" s="262"/>
      <c r="N18" s="13" t="s">
        <v>37</v>
      </c>
      <c r="O18" s="14" t="s">
        <v>38</v>
      </c>
      <c r="P18" s="14" t="s">
        <v>38</v>
      </c>
      <c r="Q18" s="14" t="s">
        <v>38</v>
      </c>
      <c r="R18" s="247" t="s">
        <v>38</v>
      </c>
      <c r="S18" s="247"/>
      <c r="T18" s="237" t="s">
        <v>38</v>
      </c>
      <c r="U18" s="248"/>
      <c r="V18" s="13" t="s">
        <v>37</v>
      </c>
      <c r="W18" s="14" t="s">
        <v>38</v>
      </c>
      <c r="X18" s="14" t="s">
        <v>38</v>
      </c>
      <c r="Y18" s="14" t="s">
        <v>38</v>
      </c>
      <c r="Z18" s="272" t="s">
        <v>38</v>
      </c>
      <c r="AA18" s="273"/>
      <c r="AB18" s="274" t="s">
        <v>38</v>
      </c>
      <c r="AC18" s="275"/>
      <c r="AD18" s="324" t="s">
        <v>95</v>
      </c>
      <c r="AE18" s="262"/>
      <c r="AF18" s="320" t="s">
        <v>40</v>
      </c>
      <c r="AG18" s="241" t="s">
        <v>96</v>
      </c>
      <c r="AH18" s="242"/>
      <c r="AI18" s="243"/>
      <c r="AJ18" s="276">
        <f>AE20*AG18</f>
        <v>0</v>
      </c>
      <c r="AK18" s="278" t="s">
        <v>97</v>
      </c>
      <c r="AL18" s="271">
        <f>AG18*100</f>
        <v>100</v>
      </c>
      <c r="AM18" s="320" t="s">
        <v>70</v>
      </c>
      <c r="AN18" s="241" t="s">
        <v>96</v>
      </c>
      <c r="AO18" s="242"/>
      <c r="AP18" s="243"/>
      <c r="AQ18" s="276">
        <f>AE20*AN18</f>
        <v>0</v>
      </c>
      <c r="AR18" s="278" t="s">
        <v>98</v>
      </c>
      <c r="AS18" s="271">
        <f>AN18*100</f>
        <v>100</v>
      </c>
      <c r="AT18" s="320" t="s">
        <v>99</v>
      </c>
      <c r="AU18" s="241" t="s">
        <v>96</v>
      </c>
      <c r="AV18" s="242"/>
      <c r="AW18" s="243"/>
      <c r="AX18" s="276">
        <f>AE20*AU18</f>
        <v>0</v>
      </c>
      <c r="AY18" s="278" t="s">
        <v>71</v>
      </c>
      <c r="AZ18" s="271">
        <f>AU18*100</f>
        <v>100</v>
      </c>
      <c r="BA18" s="298" t="s">
        <v>6</v>
      </c>
      <c r="BB18" s="301" t="s">
        <v>6</v>
      </c>
      <c r="BC18" s="302"/>
      <c r="BD18" s="298" t="s">
        <v>6</v>
      </c>
      <c r="BE18" s="38" t="s">
        <v>6</v>
      </c>
      <c r="BF18" s="39" t="s">
        <v>6</v>
      </c>
      <c r="BG18" s="40" t="s">
        <v>6</v>
      </c>
    </row>
    <row r="19" spans="1:59" ht="19.5" customHeight="1">
      <c r="A19" s="336" t="s">
        <v>42</v>
      </c>
      <c r="B19" s="253" t="s">
        <v>42</v>
      </c>
      <c r="C19" s="256" t="s">
        <v>42</v>
      </c>
      <c r="D19" s="327"/>
      <c r="E19" s="35" t="s">
        <v>100</v>
      </c>
      <c r="F19" s="36" t="s">
        <v>92</v>
      </c>
      <c r="G19" s="37">
        <v>40</v>
      </c>
      <c r="H19" s="33" t="s">
        <v>61</v>
      </c>
      <c r="I19" s="33" t="s">
        <v>101</v>
      </c>
      <c r="J19" s="318"/>
      <c r="K19" s="319"/>
      <c r="L19" s="263"/>
      <c r="M19" s="264"/>
      <c r="N19" s="13" t="s">
        <v>37</v>
      </c>
      <c r="O19" s="14" t="s">
        <v>38</v>
      </c>
      <c r="P19" s="14" t="s">
        <v>38</v>
      </c>
      <c r="Q19" s="14" t="s">
        <v>38</v>
      </c>
      <c r="R19" s="247" t="s">
        <v>38</v>
      </c>
      <c r="S19" s="247"/>
      <c r="T19" s="237" t="s">
        <v>38</v>
      </c>
      <c r="U19" s="248"/>
      <c r="V19" s="13" t="s">
        <v>37</v>
      </c>
      <c r="W19" s="14" t="s">
        <v>38</v>
      </c>
      <c r="X19" s="14" t="s">
        <v>38</v>
      </c>
      <c r="Y19" s="14" t="s">
        <v>38</v>
      </c>
      <c r="Z19" s="272" t="s">
        <v>38</v>
      </c>
      <c r="AA19" s="273"/>
      <c r="AB19" s="274" t="s">
        <v>38</v>
      </c>
      <c r="AC19" s="275"/>
      <c r="AD19" s="325"/>
      <c r="AE19" s="264"/>
      <c r="AF19" s="321"/>
      <c r="AG19" s="244"/>
      <c r="AH19" s="245"/>
      <c r="AI19" s="246"/>
      <c r="AJ19" s="322"/>
      <c r="AK19" s="323"/>
      <c r="AL19" s="317"/>
      <c r="AM19" s="321"/>
      <c r="AN19" s="244"/>
      <c r="AO19" s="245"/>
      <c r="AP19" s="246"/>
      <c r="AQ19" s="322"/>
      <c r="AR19" s="323"/>
      <c r="AS19" s="317"/>
      <c r="AT19" s="321"/>
      <c r="AU19" s="244"/>
      <c r="AV19" s="245"/>
      <c r="AW19" s="246"/>
      <c r="AX19" s="322"/>
      <c r="AY19" s="323"/>
      <c r="AZ19" s="317"/>
      <c r="BA19" s="300"/>
      <c r="BB19" s="305"/>
      <c r="BC19" s="306"/>
      <c r="BD19" s="300"/>
      <c r="BE19" s="38" t="s">
        <v>6</v>
      </c>
      <c r="BF19" s="39" t="s">
        <v>6</v>
      </c>
      <c r="BG19" s="40" t="s">
        <v>6</v>
      </c>
    </row>
    <row r="20" spans="1:59" ht="21" customHeight="1">
      <c r="A20" s="336" t="s">
        <v>42</v>
      </c>
      <c r="B20" s="255" t="s">
        <v>38</v>
      </c>
      <c r="C20" s="258" t="s">
        <v>38</v>
      </c>
      <c r="D20" s="328"/>
      <c r="E20" s="35" t="s">
        <v>50</v>
      </c>
      <c r="F20" s="36"/>
      <c r="G20" s="37">
        <v>100</v>
      </c>
      <c r="H20" s="33"/>
      <c r="I20" s="33"/>
      <c r="J20" s="15" t="s">
        <v>52</v>
      </c>
      <c r="K20" s="16" t="str">
        <f>TEXT(J18+J19,"0.0")</f>
        <v>0.0</v>
      </c>
      <c r="L20" s="17" t="s">
        <v>53</v>
      </c>
      <c r="M20" s="18" t="str">
        <f>TEXT(K20*10/10,"0.0")</f>
        <v>0.0</v>
      </c>
      <c r="N20" s="13" t="s">
        <v>37</v>
      </c>
      <c r="O20" s="14" t="s">
        <v>38</v>
      </c>
      <c r="P20" s="14" t="s">
        <v>38</v>
      </c>
      <c r="Q20" s="14" t="s">
        <v>38</v>
      </c>
      <c r="R20" s="247" t="s">
        <v>38</v>
      </c>
      <c r="S20" s="247"/>
      <c r="T20" s="237" t="s">
        <v>38</v>
      </c>
      <c r="U20" s="248"/>
      <c r="V20" s="13" t="s">
        <v>37</v>
      </c>
      <c r="W20" s="14" t="s">
        <v>38</v>
      </c>
      <c r="X20" s="14" t="s">
        <v>38</v>
      </c>
      <c r="Y20" s="14" t="s">
        <v>38</v>
      </c>
      <c r="Z20" s="272" t="s">
        <v>38</v>
      </c>
      <c r="AA20" s="273"/>
      <c r="AB20" s="274" t="s">
        <v>38</v>
      </c>
      <c r="AC20" s="275"/>
      <c r="AD20" s="41" t="s">
        <v>86</v>
      </c>
      <c r="AE20" s="42" t="str">
        <f>TEXT(M20,"0.0")</f>
        <v>0.0</v>
      </c>
      <c r="AF20" s="24"/>
      <c r="AG20" s="25" t="s">
        <v>55</v>
      </c>
      <c r="AH20" s="26" t="str">
        <f>TEXT(AG18/AG53*100,"0.0")</f>
        <v>4.2</v>
      </c>
      <c r="AI20" s="27" t="s">
        <v>56</v>
      </c>
      <c r="AJ20" s="277"/>
      <c r="AK20" s="279"/>
      <c r="AL20" s="264"/>
      <c r="AM20" s="24"/>
      <c r="AN20" s="43" t="s">
        <v>87</v>
      </c>
      <c r="AO20" s="26" t="str">
        <f>TEXT(AN18/AN53*100,"0.0")</f>
        <v>4.2</v>
      </c>
      <c r="AP20" s="44" t="s">
        <v>88</v>
      </c>
      <c r="AQ20" s="277"/>
      <c r="AR20" s="279"/>
      <c r="AS20" s="264"/>
      <c r="AT20" s="24" t="s">
        <v>6</v>
      </c>
      <c r="AU20" s="43" t="s">
        <v>102</v>
      </c>
      <c r="AV20" s="26" t="str">
        <f>TEXT(AU18/AU53*100,"0.0")</f>
        <v>6.3</v>
      </c>
      <c r="AW20" s="44" t="s">
        <v>103</v>
      </c>
      <c r="AX20" s="277"/>
      <c r="AY20" s="279"/>
      <c r="AZ20" s="264"/>
      <c r="BA20" s="45" t="s">
        <v>6</v>
      </c>
      <c r="BB20" s="38" t="s">
        <v>6</v>
      </c>
      <c r="BC20" s="46"/>
      <c r="BD20" s="45" t="s">
        <v>6</v>
      </c>
      <c r="BE20" s="38" t="s">
        <v>6</v>
      </c>
      <c r="BF20" s="39" t="s">
        <v>6</v>
      </c>
      <c r="BG20" s="40" t="s">
        <v>6</v>
      </c>
    </row>
    <row r="21" spans="1:59" ht="19.5" customHeight="1">
      <c r="A21" s="336" t="s">
        <v>42</v>
      </c>
      <c r="B21" s="253" t="s">
        <v>42</v>
      </c>
      <c r="C21" s="256" t="s">
        <v>42</v>
      </c>
      <c r="D21" s="329" t="s">
        <v>6</v>
      </c>
      <c r="E21" s="14" t="s">
        <v>38</v>
      </c>
      <c r="F21" s="13" t="s">
        <v>37</v>
      </c>
      <c r="G21" s="14" t="s">
        <v>38</v>
      </c>
      <c r="H21" s="14" t="s">
        <v>38</v>
      </c>
      <c r="I21" s="14" t="s">
        <v>38</v>
      </c>
      <c r="J21" s="282" t="s">
        <v>104</v>
      </c>
      <c r="K21" s="288"/>
      <c r="L21" s="301" t="s">
        <v>6</v>
      </c>
      <c r="M21" s="262"/>
      <c r="N21" s="13" t="s">
        <v>37</v>
      </c>
      <c r="O21" s="14" t="s">
        <v>38</v>
      </c>
      <c r="P21" s="14" t="s">
        <v>38</v>
      </c>
      <c r="Q21" s="14" t="s">
        <v>38</v>
      </c>
      <c r="R21" s="247" t="s">
        <v>38</v>
      </c>
      <c r="S21" s="247"/>
      <c r="T21" s="237" t="s">
        <v>38</v>
      </c>
      <c r="U21" s="248"/>
      <c r="V21" s="13" t="s">
        <v>37</v>
      </c>
      <c r="W21" s="14" t="s">
        <v>38</v>
      </c>
      <c r="X21" s="14" t="s">
        <v>38</v>
      </c>
      <c r="Y21" s="154" t="s">
        <v>104</v>
      </c>
      <c r="Z21" s="282" t="s">
        <v>104</v>
      </c>
      <c r="AA21" s="283"/>
      <c r="AB21" s="282" t="s">
        <v>104</v>
      </c>
      <c r="AC21" s="284"/>
      <c r="AD21" s="282" t="s">
        <v>104</v>
      </c>
      <c r="AE21" s="284"/>
      <c r="AF21" s="314" t="s">
        <v>104</v>
      </c>
      <c r="AG21" s="307"/>
      <c r="AH21" s="308"/>
      <c r="AI21" s="309"/>
      <c r="AJ21" s="289"/>
      <c r="AK21" s="292" t="s">
        <v>104</v>
      </c>
      <c r="AL21" s="295"/>
      <c r="AM21" s="315" t="s">
        <v>104</v>
      </c>
      <c r="AN21" s="307"/>
      <c r="AO21" s="308"/>
      <c r="AP21" s="309"/>
      <c r="AQ21" s="289"/>
      <c r="AR21" s="292" t="s">
        <v>104</v>
      </c>
      <c r="AS21" s="295"/>
      <c r="AT21" s="311" t="s">
        <v>104</v>
      </c>
      <c r="AU21" s="307"/>
      <c r="AV21" s="308"/>
      <c r="AW21" s="309"/>
      <c r="AX21" s="289"/>
      <c r="AY21" s="292" t="s">
        <v>104</v>
      </c>
      <c r="AZ21" s="295"/>
      <c r="BA21" s="298" t="s">
        <v>6</v>
      </c>
      <c r="BB21" s="301" t="s">
        <v>6</v>
      </c>
      <c r="BC21" s="302"/>
      <c r="BD21" s="298" t="s">
        <v>6</v>
      </c>
      <c r="BE21" s="38" t="s">
        <v>6</v>
      </c>
      <c r="BF21" s="39" t="s">
        <v>6</v>
      </c>
      <c r="BG21" s="40" t="s">
        <v>6</v>
      </c>
    </row>
    <row r="22" spans="1:59" ht="21.75" customHeight="1">
      <c r="A22" s="336" t="s">
        <v>42</v>
      </c>
      <c r="B22" s="253" t="s">
        <v>42</v>
      </c>
      <c r="C22" s="256" t="s">
        <v>42</v>
      </c>
      <c r="D22" s="327"/>
      <c r="E22" s="14" t="s">
        <v>38</v>
      </c>
      <c r="F22" s="13" t="s">
        <v>37</v>
      </c>
      <c r="G22" s="14" t="s">
        <v>38</v>
      </c>
      <c r="H22" s="14" t="s">
        <v>38</v>
      </c>
      <c r="I22" s="14" t="s">
        <v>38</v>
      </c>
      <c r="J22" s="282" t="s">
        <v>104</v>
      </c>
      <c r="K22" s="288"/>
      <c r="L22" s="316"/>
      <c r="M22" s="317"/>
      <c r="N22" s="13" t="s">
        <v>37</v>
      </c>
      <c r="O22" s="14" t="s">
        <v>38</v>
      </c>
      <c r="P22" s="14" t="s">
        <v>38</v>
      </c>
      <c r="Q22" s="14" t="s">
        <v>38</v>
      </c>
      <c r="R22" s="247" t="s">
        <v>38</v>
      </c>
      <c r="S22" s="247"/>
      <c r="T22" s="237" t="s">
        <v>38</v>
      </c>
      <c r="U22" s="248"/>
      <c r="V22" s="13" t="s">
        <v>37</v>
      </c>
      <c r="W22" s="14" t="s">
        <v>38</v>
      </c>
      <c r="X22" s="14" t="s">
        <v>38</v>
      </c>
      <c r="Y22" s="154" t="s">
        <v>104</v>
      </c>
      <c r="Z22" s="282" t="s">
        <v>104</v>
      </c>
      <c r="AA22" s="283"/>
      <c r="AB22" s="282" t="s">
        <v>104</v>
      </c>
      <c r="AC22" s="284"/>
      <c r="AD22" s="282"/>
      <c r="AE22" s="284"/>
      <c r="AF22" s="314"/>
      <c r="AG22" s="310"/>
      <c r="AH22" s="308"/>
      <c r="AI22" s="309"/>
      <c r="AJ22" s="290"/>
      <c r="AK22" s="293"/>
      <c r="AL22" s="296"/>
      <c r="AM22" s="315"/>
      <c r="AN22" s="310"/>
      <c r="AO22" s="308"/>
      <c r="AP22" s="309"/>
      <c r="AQ22" s="290"/>
      <c r="AR22" s="293"/>
      <c r="AS22" s="296"/>
      <c r="AT22" s="312"/>
      <c r="AU22" s="310"/>
      <c r="AV22" s="308"/>
      <c r="AW22" s="309"/>
      <c r="AX22" s="290"/>
      <c r="AY22" s="293"/>
      <c r="AZ22" s="296"/>
      <c r="BA22" s="299"/>
      <c r="BB22" s="303"/>
      <c r="BC22" s="304"/>
      <c r="BD22" s="299"/>
      <c r="BE22" s="38" t="s">
        <v>6</v>
      </c>
      <c r="BF22" s="39" t="s">
        <v>6</v>
      </c>
      <c r="BG22" s="40" t="s">
        <v>6</v>
      </c>
    </row>
    <row r="23" spans="1:59" ht="21" customHeight="1">
      <c r="A23" s="336" t="s">
        <v>42</v>
      </c>
      <c r="B23" s="253" t="s">
        <v>42</v>
      </c>
      <c r="C23" s="256" t="s">
        <v>42</v>
      </c>
      <c r="D23" s="327"/>
      <c r="E23" s="14" t="s">
        <v>38</v>
      </c>
      <c r="F23" s="13" t="s">
        <v>37</v>
      </c>
      <c r="G23" s="14" t="s">
        <v>38</v>
      </c>
      <c r="H23" s="14" t="s">
        <v>38</v>
      </c>
      <c r="I23" s="14" t="s">
        <v>38</v>
      </c>
      <c r="J23" s="282" t="s">
        <v>104</v>
      </c>
      <c r="K23" s="288"/>
      <c r="L23" s="263"/>
      <c r="M23" s="264"/>
      <c r="N23" s="13" t="s">
        <v>37</v>
      </c>
      <c r="O23" s="14" t="s">
        <v>38</v>
      </c>
      <c r="P23" s="14" t="s">
        <v>38</v>
      </c>
      <c r="Q23" s="14" t="s">
        <v>38</v>
      </c>
      <c r="R23" s="247" t="s">
        <v>38</v>
      </c>
      <c r="S23" s="247"/>
      <c r="T23" s="237" t="s">
        <v>38</v>
      </c>
      <c r="U23" s="248"/>
      <c r="V23" s="13" t="s">
        <v>37</v>
      </c>
      <c r="W23" s="14" t="s">
        <v>38</v>
      </c>
      <c r="X23" s="14" t="s">
        <v>38</v>
      </c>
      <c r="Y23" s="154" t="s">
        <v>104</v>
      </c>
      <c r="Z23" s="282" t="s">
        <v>104</v>
      </c>
      <c r="AA23" s="283"/>
      <c r="AB23" s="282" t="s">
        <v>104</v>
      </c>
      <c r="AC23" s="284"/>
      <c r="AD23" s="282"/>
      <c r="AE23" s="284"/>
      <c r="AF23" s="314"/>
      <c r="AG23" s="310"/>
      <c r="AH23" s="308"/>
      <c r="AI23" s="309"/>
      <c r="AJ23" s="290"/>
      <c r="AK23" s="293"/>
      <c r="AL23" s="296"/>
      <c r="AM23" s="315"/>
      <c r="AN23" s="310"/>
      <c r="AO23" s="308"/>
      <c r="AP23" s="309"/>
      <c r="AQ23" s="290"/>
      <c r="AR23" s="293"/>
      <c r="AS23" s="296"/>
      <c r="AT23" s="313"/>
      <c r="AU23" s="310"/>
      <c r="AV23" s="308"/>
      <c r="AW23" s="309"/>
      <c r="AX23" s="290"/>
      <c r="AY23" s="293"/>
      <c r="AZ23" s="296"/>
      <c r="BA23" s="300"/>
      <c r="BB23" s="305"/>
      <c r="BC23" s="306"/>
      <c r="BD23" s="300"/>
      <c r="BE23" s="38" t="s">
        <v>6</v>
      </c>
      <c r="BF23" s="39" t="s">
        <v>6</v>
      </c>
      <c r="BG23" s="40" t="s">
        <v>6</v>
      </c>
    </row>
    <row r="24" spans="1:59" ht="19.5" customHeight="1">
      <c r="A24" s="336" t="s">
        <v>42</v>
      </c>
      <c r="B24" s="255" t="s">
        <v>38</v>
      </c>
      <c r="C24" s="258" t="s">
        <v>38</v>
      </c>
      <c r="D24" s="328"/>
      <c r="E24" s="14" t="s">
        <v>38</v>
      </c>
      <c r="F24" s="13" t="s">
        <v>37</v>
      </c>
      <c r="G24" s="159"/>
      <c r="H24" s="48" t="s">
        <v>38</v>
      </c>
      <c r="I24" s="48" t="s">
        <v>38</v>
      </c>
      <c r="J24" s="38" t="s">
        <v>6</v>
      </c>
      <c r="K24" s="160"/>
      <c r="L24" s="38" t="s">
        <v>6</v>
      </c>
      <c r="M24" s="30" t="s">
        <v>6</v>
      </c>
      <c r="N24" s="13" t="s">
        <v>37</v>
      </c>
      <c r="O24" s="48"/>
      <c r="P24" s="14" t="s">
        <v>38</v>
      </c>
      <c r="Q24" s="14" t="s">
        <v>38</v>
      </c>
      <c r="R24" s="247" t="s">
        <v>38</v>
      </c>
      <c r="S24" s="247"/>
      <c r="T24" s="237" t="s">
        <v>38</v>
      </c>
      <c r="U24" s="248"/>
      <c r="V24" s="13" t="s">
        <v>37</v>
      </c>
      <c r="W24" s="14" t="s">
        <v>38</v>
      </c>
      <c r="X24" s="14" t="s">
        <v>38</v>
      </c>
      <c r="Y24" s="154" t="s">
        <v>104</v>
      </c>
      <c r="Z24" s="282" t="s">
        <v>104</v>
      </c>
      <c r="AA24" s="283"/>
      <c r="AB24" s="282" t="s">
        <v>104</v>
      </c>
      <c r="AC24" s="284"/>
      <c r="AD24" s="157" t="s">
        <v>104</v>
      </c>
      <c r="AE24" s="155" t="s">
        <v>104</v>
      </c>
      <c r="AF24" s="156" t="s">
        <v>104</v>
      </c>
      <c r="AG24" s="157" t="s">
        <v>104</v>
      </c>
      <c r="AH24" s="157" t="s">
        <v>104</v>
      </c>
      <c r="AI24" s="157" t="s">
        <v>104</v>
      </c>
      <c r="AJ24" s="291"/>
      <c r="AK24" s="294"/>
      <c r="AL24" s="297"/>
      <c r="AM24" s="156" t="s">
        <v>104</v>
      </c>
      <c r="AN24" s="157" t="s">
        <v>104</v>
      </c>
      <c r="AO24" s="157" t="s">
        <v>104</v>
      </c>
      <c r="AP24" s="158" t="s">
        <v>104</v>
      </c>
      <c r="AQ24" s="291"/>
      <c r="AR24" s="294"/>
      <c r="AS24" s="297"/>
      <c r="AT24" s="156" t="s">
        <v>104</v>
      </c>
      <c r="AU24" s="157" t="s">
        <v>104</v>
      </c>
      <c r="AV24" s="157" t="s">
        <v>104</v>
      </c>
      <c r="AW24" s="158" t="s">
        <v>104</v>
      </c>
      <c r="AX24" s="291"/>
      <c r="AY24" s="294"/>
      <c r="AZ24" s="297"/>
      <c r="BA24" s="45" t="s">
        <v>6</v>
      </c>
      <c r="BB24" s="38" t="s">
        <v>6</v>
      </c>
      <c r="BC24" s="39" t="s">
        <v>6</v>
      </c>
      <c r="BD24" s="45" t="s">
        <v>6</v>
      </c>
      <c r="BE24" s="38" t="s">
        <v>6</v>
      </c>
      <c r="BF24" s="39" t="s">
        <v>6</v>
      </c>
      <c r="BG24" s="40" t="s">
        <v>6</v>
      </c>
    </row>
    <row r="25" spans="1:59" ht="31.5" customHeight="1">
      <c r="A25" s="336" t="s">
        <v>42</v>
      </c>
      <c r="B25" s="253" t="s">
        <v>42</v>
      </c>
      <c r="C25" s="256" t="s">
        <v>105</v>
      </c>
      <c r="D25" s="256"/>
      <c r="E25" s="9" t="s">
        <v>106</v>
      </c>
      <c r="F25" s="32" t="s">
        <v>92</v>
      </c>
      <c r="G25" s="37">
        <v>100</v>
      </c>
      <c r="H25" s="12" t="s">
        <v>61</v>
      </c>
      <c r="I25" s="33" t="s">
        <v>107</v>
      </c>
      <c r="J25" s="285"/>
      <c r="K25" s="285"/>
      <c r="L25" s="286" t="s">
        <v>94</v>
      </c>
      <c r="M25" s="287"/>
      <c r="N25" s="13" t="s">
        <v>37</v>
      </c>
      <c r="O25" s="14" t="s">
        <v>38</v>
      </c>
      <c r="P25" s="14" t="s">
        <v>38</v>
      </c>
      <c r="Q25" s="14" t="s">
        <v>38</v>
      </c>
      <c r="R25" s="247" t="s">
        <v>38</v>
      </c>
      <c r="S25" s="247"/>
      <c r="T25" s="237" t="s">
        <v>38</v>
      </c>
      <c r="U25" s="248"/>
      <c r="V25" s="13" t="s">
        <v>37</v>
      </c>
      <c r="W25" s="14" t="s">
        <v>38</v>
      </c>
      <c r="X25" s="14" t="s">
        <v>38</v>
      </c>
      <c r="Y25" s="14" t="s">
        <v>38</v>
      </c>
      <c r="Z25" s="272" t="s">
        <v>38</v>
      </c>
      <c r="AA25" s="273"/>
      <c r="AB25" s="274" t="s">
        <v>38</v>
      </c>
      <c r="AC25" s="275"/>
      <c r="AD25" s="280" t="s">
        <v>39</v>
      </c>
      <c r="AE25" s="281"/>
      <c r="AF25" s="32" t="s">
        <v>40</v>
      </c>
      <c r="AG25" s="267" t="s">
        <v>96</v>
      </c>
      <c r="AH25" s="268"/>
      <c r="AI25" s="269"/>
      <c r="AJ25" s="276">
        <f>AE26*AG25</f>
        <v>0</v>
      </c>
      <c r="AK25" s="278" t="s">
        <v>97</v>
      </c>
      <c r="AL25" s="271">
        <f>AG25*100</f>
        <v>100</v>
      </c>
      <c r="AM25" s="32" t="s">
        <v>70</v>
      </c>
      <c r="AN25" s="267" t="s">
        <v>96</v>
      </c>
      <c r="AO25" s="268"/>
      <c r="AP25" s="269"/>
      <c r="AQ25" s="276">
        <f>AE26*AN25</f>
        <v>0</v>
      </c>
      <c r="AR25" s="278" t="s">
        <v>98</v>
      </c>
      <c r="AS25" s="271">
        <f>AN25*100</f>
        <v>100</v>
      </c>
      <c r="AT25" s="32" t="s">
        <v>99</v>
      </c>
      <c r="AU25" s="267" t="s">
        <v>96</v>
      </c>
      <c r="AV25" s="268"/>
      <c r="AW25" s="269"/>
      <c r="AX25" s="276">
        <f>AE26*AU25</f>
        <v>0</v>
      </c>
      <c r="AY25" s="49" t="s">
        <v>71</v>
      </c>
      <c r="AZ25" s="271">
        <f>AU25*100</f>
        <v>100</v>
      </c>
      <c r="BA25" s="45" t="s">
        <v>6</v>
      </c>
      <c r="BB25" s="38" t="s">
        <v>6</v>
      </c>
      <c r="BC25" s="39" t="s">
        <v>6</v>
      </c>
      <c r="BD25" s="45" t="s">
        <v>6</v>
      </c>
      <c r="BE25" s="38" t="s">
        <v>6</v>
      </c>
      <c r="BF25" s="39" t="s">
        <v>6</v>
      </c>
      <c r="BG25" s="40" t="s">
        <v>6</v>
      </c>
    </row>
    <row r="26" spans="1:59" ht="18" customHeight="1">
      <c r="A26" s="336" t="s">
        <v>42</v>
      </c>
      <c r="B26" s="255" t="s">
        <v>38</v>
      </c>
      <c r="C26" s="258" t="s">
        <v>38</v>
      </c>
      <c r="D26" s="258" t="s">
        <v>38</v>
      </c>
      <c r="E26" s="9" t="s">
        <v>50</v>
      </c>
      <c r="F26" s="32"/>
      <c r="G26" s="37">
        <v>100</v>
      </c>
      <c r="H26" s="33"/>
      <c r="I26" s="33" t="s">
        <v>107</v>
      </c>
      <c r="J26" s="15" t="s">
        <v>52</v>
      </c>
      <c r="K26" s="16" t="str">
        <f>TEXT(J25,"0.0")</f>
        <v>0.0</v>
      </c>
      <c r="L26" s="17" t="s">
        <v>53</v>
      </c>
      <c r="M26" s="18" t="str">
        <f>TEXT(K26,"0.0")</f>
        <v>0.0</v>
      </c>
      <c r="N26" s="13" t="s">
        <v>37</v>
      </c>
      <c r="O26" s="14" t="s">
        <v>38</v>
      </c>
      <c r="P26" s="14" t="s">
        <v>38</v>
      </c>
      <c r="Q26" s="14" t="s">
        <v>38</v>
      </c>
      <c r="R26" s="247" t="s">
        <v>38</v>
      </c>
      <c r="S26" s="247"/>
      <c r="T26" s="237" t="s">
        <v>38</v>
      </c>
      <c r="U26" s="248"/>
      <c r="V26" s="13" t="s">
        <v>37</v>
      </c>
      <c r="W26" s="14" t="s">
        <v>38</v>
      </c>
      <c r="X26" s="14" t="s">
        <v>38</v>
      </c>
      <c r="Y26" s="14" t="s">
        <v>38</v>
      </c>
      <c r="Z26" s="272" t="s">
        <v>38</v>
      </c>
      <c r="AA26" s="273"/>
      <c r="AB26" s="274" t="s">
        <v>38</v>
      </c>
      <c r="AC26" s="275"/>
      <c r="AD26" s="41" t="s">
        <v>86</v>
      </c>
      <c r="AE26" s="42" t="str">
        <f>TEXT(M26,"0.0")</f>
        <v>0.0</v>
      </c>
      <c r="AF26" s="24"/>
      <c r="AG26" s="25" t="s">
        <v>55</v>
      </c>
      <c r="AH26" s="26" t="str">
        <f>TEXT(AG25/AG53*100,"0.0")</f>
        <v>4.2</v>
      </c>
      <c r="AI26" s="27" t="s">
        <v>56</v>
      </c>
      <c r="AJ26" s="277"/>
      <c r="AK26" s="279"/>
      <c r="AL26" s="264"/>
      <c r="AM26" s="24"/>
      <c r="AN26" s="43" t="s">
        <v>87</v>
      </c>
      <c r="AO26" s="26" t="str">
        <f>TEXT(AN25/AN53*100,"0.0")</f>
        <v>4.2</v>
      </c>
      <c r="AP26" s="44" t="s">
        <v>88</v>
      </c>
      <c r="AQ26" s="277"/>
      <c r="AR26" s="279"/>
      <c r="AS26" s="264"/>
      <c r="AT26" s="24" t="s">
        <v>6</v>
      </c>
      <c r="AU26" s="43" t="s">
        <v>102</v>
      </c>
      <c r="AV26" s="26" t="str">
        <f>TEXT(AU25/AU53*100,"0.0")</f>
        <v>6.3</v>
      </c>
      <c r="AW26" s="44" t="s">
        <v>88</v>
      </c>
      <c r="AX26" s="277"/>
      <c r="AY26" s="50" t="s">
        <v>6</v>
      </c>
      <c r="AZ26" s="264"/>
      <c r="BA26" s="45" t="s">
        <v>6</v>
      </c>
      <c r="BB26" s="38" t="s">
        <v>6</v>
      </c>
      <c r="BC26" s="39" t="s">
        <v>6</v>
      </c>
      <c r="BD26" s="45" t="s">
        <v>6</v>
      </c>
      <c r="BE26" s="38" t="s">
        <v>6</v>
      </c>
      <c r="BF26" s="39" t="s">
        <v>6</v>
      </c>
      <c r="BG26" s="40" t="s">
        <v>6</v>
      </c>
    </row>
    <row r="27" spans="1:59" ht="21" customHeight="1">
      <c r="A27" s="336" t="s">
        <v>42</v>
      </c>
      <c r="B27" s="253" t="s">
        <v>108</v>
      </c>
      <c r="C27" s="256" t="s">
        <v>109</v>
      </c>
      <c r="D27" s="256"/>
      <c r="E27" s="9" t="s">
        <v>110</v>
      </c>
      <c r="F27" s="10" t="s">
        <v>59</v>
      </c>
      <c r="G27" s="11">
        <v>30</v>
      </c>
      <c r="H27" s="12" t="s">
        <v>61</v>
      </c>
      <c r="I27" s="12" t="s">
        <v>111</v>
      </c>
      <c r="J27" s="218"/>
      <c r="K27" s="218"/>
      <c r="L27" s="236" t="s">
        <v>36</v>
      </c>
      <c r="M27" s="223"/>
      <c r="N27" s="13" t="s">
        <v>37</v>
      </c>
      <c r="O27" s="14" t="s">
        <v>38</v>
      </c>
      <c r="P27" s="14" t="s">
        <v>38</v>
      </c>
      <c r="Q27" s="14" t="s">
        <v>38</v>
      </c>
      <c r="R27" s="247" t="s">
        <v>38</v>
      </c>
      <c r="S27" s="247"/>
      <c r="T27" s="237" t="s">
        <v>38</v>
      </c>
      <c r="U27" s="248"/>
      <c r="V27" s="13" t="s">
        <v>37</v>
      </c>
      <c r="W27" s="14" t="s">
        <v>38</v>
      </c>
      <c r="X27" s="14" t="s">
        <v>38</v>
      </c>
      <c r="Y27" s="14" t="s">
        <v>38</v>
      </c>
      <c r="Z27" s="247" t="s">
        <v>38</v>
      </c>
      <c r="AA27" s="247"/>
      <c r="AB27" s="237" t="s">
        <v>38</v>
      </c>
      <c r="AC27" s="248"/>
      <c r="AD27" s="270" t="s">
        <v>39</v>
      </c>
      <c r="AE27" s="227"/>
      <c r="AF27" s="219" t="s">
        <v>40</v>
      </c>
      <c r="AG27" s="267" t="s">
        <v>41</v>
      </c>
      <c r="AH27" s="268"/>
      <c r="AI27" s="269"/>
      <c r="AJ27" s="220">
        <f>AE32*AG27</f>
        <v>0</v>
      </c>
      <c r="AK27" s="223" t="s">
        <v>27</v>
      </c>
      <c r="AL27" s="226">
        <f>AG27*100</f>
        <v>200</v>
      </c>
      <c r="AM27" s="219" t="s">
        <v>40</v>
      </c>
      <c r="AN27" s="267" t="s">
        <v>41</v>
      </c>
      <c r="AO27" s="268"/>
      <c r="AP27" s="269"/>
      <c r="AQ27" s="220">
        <f>AE32*AN27</f>
        <v>0</v>
      </c>
      <c r="AR27" s="223" t="s">
        <v>27</v>
      </c>
      <c r="AS27" s="226">
        <f>AN27*100</f>
        <v>200</v>
      </c>
      <c r="AT27" s="13" t="s">
        <v>6</v>
      </c>
      <c r="AU27" s="51" t="s">
        <v>6</v>
      </c>
      <c r="AV27" s="52" t="s">
        <v>6</v>
      </c>
      <c r="AW27" s="53" t="s">
        <v>6</v>
      </c>
      <c r="AX27" s="38" t="s">
        <v>6</v>
      </c>
      <c r="AY27" s="30" t="s">
        <v>6</v>
      </c>
      <c r="AZ27" s="54" t="s">
        <v>6</v>
      </c>
      <c r="BA27" s="45" t="s">
        <v>6</v>
      </c>
      <c r="BB27" s="38" t="s">
        <v>6</v>
      </c>
      <c r="BC27" s="39" t="s">
        <v>6</v>
      </c>
      <c r="BD27" s="45" t="s">
        <v>6</v>
      </c>
      <c r="BE27" s="38" t="s">
        <v>6</v>
      </c>
      <c r="BF27" s="39" t="s">
        <v>6</v>
      </c>
      <c r="BG27" s="40" t="s">
        <v>6</v>
      </c>
    </row>
    <row r="28" spans="1:59" ht="21.75" customHeight="1">
      <c r="A28" s="336" t="s">
        <v>42</v>
      </c>
      <c r="B28" s="253" t="s">
        <v>42</v>
      </c>
      <c r="C28" s="256" t="s">
        <v>42</v>
      </c>
      <c r="D28" s="256"/>
      <c r="E28" s="9" t="s">
        <v>112</v>
      </c>
      <c r="F28" s="10" t="s">
        <v>59</v>
      </c>
      <c r="G28" s="11">
        <v>10</v>
      </c>
      <c r="H28" s="12" t="s">
        <v>61</v>
      </c>
      <c r="I28" s="12" t="s">
        <v>113</v>
      </c>
      <c r="J28" s="218"/>
      <c r="K28" s="218"/>
      <c r="L28" s="236" t="s">
        <v>45</v>
      </c>
      <c r="M28" s="223"/>
      <c r="N28" s="13" t="s">
        <v>37</v>
      </c>
      <c r="O28" s="14" t="s">
        <v>38</v>
      </c>
      <c r="P28" s="14" t="s">
        <v>38</v>
      </c>
      <c r="Q28" s="14" t="s">
        <v>38</v>
      </c>
      <c r="R28" s="247" t="s">
        <v>38</v>
      </c>
      <c r="S28" s="247"/>
      <c r="T28" s="237" t="s">
        <v>38</v>
      </c>
      <c r="U28" s="248"/>
      <c r="V28" s="13" t="s">
        <v>37</v>
      </c>
      <c r="W28" s="14" t="s">
        <v>38</v>
      </c>
      <c r="X28" s="14" t="s">
        <v>38</v>
      </c>
      <c r="Y28" s="14" t="s">
        <v>38</v>
      </c>
      <c r="Z28" s="247" t="s">
        <v>38</v>
      </c>
      <c r="AA28" s="247"/>
      <c r="AB28" s="237" t="s">
        <v>38</v>
      </c>
      <c r="AC28" s="248"/>
      <c r="AD28" s="270" t="s">
        <v>46</v>
      </c>
      <c r="AE28" s="227"/>
      <c r="AF28" s="219" t="s">
        <v>47</v>
      </c>
      <c r="AG28" s="267"/>
      <c r="AH28" s="268"/>
      <c r="AI28" s="269"/>
      <c r="AJ28" s="231">
        <v>0</v>
      </c>
      <c r="AK28" s="223" t="s">
        <v>27</v>
      </c>
      <c r="AL28" s="266">
        <v>0</v>
      </c>
      <c r="AM28" s="219" t="s">
        <v>47</v>
      </c>
      <c r="AN28" s="267"/>
      <c r="AO28" s="268"/>
      <c r="AP28" s="269"/>
      <c r="AQ28" s="231">
        <v>0</v>
      </c>
      <c r="AR28" s="223" t="s">
        <v>27</v>
      </c>
      <c r="AS28" s="266">
        <v>0</v>
      </c>
      <c r="AT28" s="13" t="s">
        <v>6</v>
      </c>
      <c r="AU28" s="51" t="s">
        <v>6</v>
      </c>
      <c r="AV28" s="52" t="s">
        <v>6</v>
      </c>
      <c r="AW28" s="53" t="s">
        <v>6</v>
      </c>
      <c r="AX28" s="38" t="s">
        <v>6</v>
      </c>
      <c r="AY28" s="30" t="s">
        <v>6</v>
      </c>
      <c r="AZ28" s="54" t="s">
        <v>6</v>
      </c>
      <c r="BA28" s="45" t="s">
        <v>6</v>
      </c>
      <c r="BB28" s="38" t="s">
        <v>6</v>
      </c>
      <c r="BC28" s="39" t="s">
        <v>6</v>
      </c>
      <c r="BD28" s="45" t="s">
        <v>6</v>
      </c>
      <c r="BE28" s="38" t="s">
        <v>6</v>
      </c>
      <c r="BF28" s="39" t="s">
        <v>6</v>
      </c>
      <c r="BG28" s="40" t="s">
        <v>6</v>
      </c>
    </row>
    <row r="29" spans="1:59" ht="18.75" customHeight="1">
      <c r="A29" s="336" t="s">
        <v>42</v>
      </c>
      <c r="B29" s="253" t="s">
        <v>42</v>
      </c>
      <c r="C29" s="256" t="s">
        <v>42</v>
      </c>
      <c r="D29" s="256"/>
      <c r="E29" s="9" t="s">
        <v>114</v>
      </c>
      <c r="F29" s="10" t="s">
        <v>59</v>
      </c>
      <c r="G29" s="12" t="s">
        <v>76</v>
      </c>
      <c r="H29" s="12" t="s">
        <v>61</v>
      </c>
      <c r="I29" s="12" t="s">
        <v>62</v>
      </c>
      <c r="J29" s="218"/>
      <c r="K29" s="218"/>
      <c r="L29" s="236" t="s">
        <v>45</v>
      </c>
      <c r="M29" s="223"/>
      <c r="N29" s="13" t="s">
        <v>37</v>
      </c>
      <c r="O29" s="14" t="s">
        <v>38</v>
      </c>
      <c r="P29" s="14" t="s">
        <v>38</v>
      </c>
      <c r="Q29" s="14" t="s">
        <v>38</v>
      </c>
      <c r="R29" s="247" t="s">
        <v>38</v>
      </c>
      <c r="S29" s="247"/>
      <c r="T29" s="237" t="s">
        <v>38</v>
      </c>
      <c r="U29" s="248"/>
      <c r="V29" s="13" t="s">
        <v>37</v>
      </c>
      <c r="W29" s="14" t="s">
        <v>38</v>
      </c>
      <c r="X29" s="14" t="s">
        <v>38</v>
      </c>
      <c r="Y29" s="14" t="s">
        <v>38</v>
      </c>
      <c r="Z29" s="247" t="s">
        <v>38</v>
      </c>
      <c r="AA29" s="247"/>
      <c r="AB29" s="237" t="s">
        <v>38</v>
      </c>
      <c r="AC29" s="248"/>
      <c r="AD29" s="270" t="s">
        <v>46</v>
      </c>
      <c r="AE29" s="227"/>
      <c r="AF29" s="219" t="s">
        <v>47</v>
      </c>
      <c r="AG29" s="267"/>
      <c r="AH29" s="268"/>
      <c r="AI29" s="269"/>
      <c r="AJ29" s="221"/>
      <c r="AK29" s="223" t="s">
        <v>27</v>
      </c>
      <c r="AL29" s="266">
        <v>0</v>
      </c>
      <c r="AM29" s="219" t="s">
        <v>47</v>
      </c>
      <c r="AN29" s="267"/>
      <c r="AO29" s="268"/>
      <c r="AP29" s="269"/>
      <c r="AQ29" s="231">
        <v>0</v>
      </c>
      <c r="AR29" s="223" t="s">
        <v>27</v>
      </c>
      <c r="AS29" s="266">
        <v>0</v>
      </c>
      <c r="AT29" s="13" t="s">
        <v>6</v>
      </c>
      <c r="AU29" s="51" t="s">
        <v>6</v>
      </c>
      <c r="AV29" s="52" t="s">
        <v>6</v>
      </c>
      <c r="AW29" s="53" t="s">
        <v>6</v>
      </c>
      <c r="AX29" s="38" t="s">
        <v>6</v>
      </c>
      <c r="AY29" s="30" t="s">
        <v>6</v>
      </c>
      <c r="AZ29" s="54" t="s">
        <v>6</v>
      </c>
      <c r="BA29" s="45" t="s">
        <v>6</v>
      </c>
      <c r="BB29" s="38" t="s">
        <v>6</v>
      </c>
      <c r="BC29" s="39" t="s">
        <v>6</v>
      </c>
      <c r="BD29" s="45" t="s">
        <v>6</v>
      </c>
      <c r="BE29" s="38" t="s">
        <v>6</v>
      </c>
      <c r="BF29" s="39" t="s">
        <v>6</v>
      </c>
      <c r="BG29" s="40" t="s">
        <v>6</v>
      </c>
    </row>
    <row r="30" spans="1:59" ht="19.5" customHeight="1">
      <c r="A30" s="336" t="s">
        <v>42</v>
      </c>
      <c r="B30" s="253" t="s">
        <v>42</v>
      </c>
      <c r="C30" s="256" t="s">
        <v>42</v>
      </c>
      <c r="D30" s="256"/>
      <c r="E30" s="9" t="s">
        <v>115</v>
      </c>
      <c r="F30" s="10" t="s">
        <v>59</v>
      </c>
      <c r="G30" s="11">
        <v>40</v>
      </c>
      <c r="H30" s="12" t="s">
        <v>61</v>
      </c>
      <c r="I30" s="12" t="s">
        <v>101</v>
      </c>
      <c r="J30" s="218"/>
      <c r="K30" s="218"/>
      <c r="L30" s="236" t="s">
        <v>45</v>
      </c>
      <c r="M30" s="223"/>
      <c r="N30" s="13" t="s">
        <v>37</v>
      </c>
      <c r="O30" s="14" t="s">
        <v>38</v>
      </c>
      <c r="P30" s="14" t="s">
        <v>38</v>
      </c>
      <c r="Q30" s="14" t="s">
        <v>38</v>
      </c>
      <c r="R30" s="247" t="s">
        <v>38</v>
      </c>
      <c r="S30" s="247"/>
      <c r="T30" s="237" t="s">
        <v>38</v>
      </c>
      <c r="U30" s="248"/>
      <c r="V30" s="13" t="s">
        <v>37</v>
      </c>
      <c r="W30" s="14" t="s">
        <v>38</v>
      </c>
      <c r="X30" s="14" t="s">
        <v>38</v>
      </c>
      <c r="Y30" s="14" t="s">
        <v>38</v>
      </c>
      <c r="Z30" s="247" t="s">
        <v>38</v>
      </c>
      <c r="AA30" s="247"/>
      <c r="AB30" s="237" t="s">
        <v>38</v>
      </c>
      <c r="AC30" s="248"/>
      <c r="AD30" s="270" t="s">
        <v>46</v>
      </c>
      <c r="AE30" s="227"/>
      <c r="AF30" s="219" t="s">
        <v>47</v>
      </c>
      <c r="AG30" s="267"/>
      <c r="AH30" s="268"/>
      <c r="AI30" s="269"/>
      <c r="AJ30" s="231">
        <v>0</v>
      </c>
      <c r="AK30" s="223" t="s">
        <v>27</v>
      </c>
      <c r="AL30" s="266">
        <v>0</v>
      </c>
      <c r="AM30" s="219" t="s">
        <v>47</v>
      </c>
      <c r="AN30" s="267"/>
      <c r="AO30" s="268"/>
      <c r="AP30" s="269"/>
      <c r="AQ30" s="231">
        <v>0</v>
      </c>
      <c r="AR30" s="223" t="s">
        <v>27</v>
      </c>
      <c r="AS30" s="266">
        <v>0</v>
      </c>
      <c r="AT30" s="13" t="s">
        <v>6</v>
      </c>
      <c r="AU30" s="51" t="s">
        <v>6</v>
      </c>
      <c r="AV30" s="52" t="s">
        <v>6</v>
      </c>
      <c r="AW30" s="53" t="s">
        <v>6</v>
      </c>
      <c r="AX30" s="38" t="s">
        <v>6</v>
      </c>
      <c r="AY30" s="30" t="s">
        <v>6</v>
      </c>
      <c r="AZ30" s="54" t="s">
        <v>6</v>
      </c>
      <c r="BA30" s="45" t="s">
        <v>6</v>
      </c>
      <c r="BB30" s="38" t="s">
        <v>6</v>
      </c>
      <c r="BC30" s="39" t="s">
        <v>6</v>
      </c>
      <c r="BD30" s="45" t="s">
        <v>6</v>
      </c>
      <c r="BE30" s="38" t="s">
        <v>6</v>
      </c>
      <c r="BF30" s="39" t="s">
        <v>6</v>
      </c>
      <c r="BG30" s="40" t="s">
        <v>6</v>
      </c>
    </row>
    <row r="31" spans="1:59" ht="18" customHeight="1">
      <c r="A31" s="336" t="s">
        <v>42</v>
      </c>
      <c r="B31" s="253" t="s">
        <v>42</v>
      </c>
      <c r="C31" s="256" t="s">
        <v>42</v>
      </c>
      <c r="D31" s="256"/>
      <c r="E31" s="54" t="s">
        <v>6</v>
      </c>
      <c r="F31" s="13" t="s">
        <v>37</v>
      </c>
      <c r="G31" s="14" t="s">
        <v>38</v>
      </c>
      <c r="H31" s="14" t="s">
        <v>38</v>
      </c>
      <c r="I31" s="14" t="s">
        <v>38</v>
      </c>
      <c r="J31" s="38"/>
      <c r="K31" s="45"/>
      <c r="L31" s="236" t="s">
        <v>45</v>
      </c>
      <c r="M31" s="223"/>
      <c r="N31" s="13" t="s">
        <v>37</v>
      </c>
      <c r="O31" s="14" t="s">
        <v>38</v>
      </c>
      <c r="P31" s="14" t="s">
        <v>38</v>
      </c>
      <c r="Q31" s="14" t="s">
        <v>38</v>
      </c>
      <c r="R31" s="247" t="s">
        <v>38</v>
      </c>
      <c r="S31" s="247"/>
      <c r="T31" s="237" t="s">
        <v>38</v>
      </c>
      <c r="U31" s="248"/>
      <c r="V31" s="13" t="s">
        <v>37</v>
      </c>
      <c r="W31" s="14" t="s">
        <v>38</v>
      </c>
      <c r="X31" s="14" t="s">
        <v>38</v>
      </c>
      <c r="Y31" s="14" t="s">
        <v>38</v>
      </c>
      <c r="Z31" s="247" t="s">
        <v>38</v>
      </c>
      <c r="AA31" s="247"/>
      <c r="AB31" s="237" t="s">
        <v>38</v>
      </c>
      <c r="AC31" s="248"/>
      <c r="AD31" s="270" t="s">
        <v>46</v>
      </c>
      <c r="AE31" s="227"/>
      <c r="AF31" s="219" t="s">
        <v>47</v>
      </c>
      <c r="AG31" s="267"/>
      <c r="AH31" s="268"/>
      <c r="AI31" s="269"/>
      <c r="AJ31" s="231">
        <v>0</v>
      </c>
      <c r="AK31" s="223" t="s">
        <v>27</v>
      </c>
      <c r="AL31" s="266">
        <v>0</v>
      </c>
      <c r="AM31" s="219" t="s">
        <v>47</v>
      </c>
      <c r="AN31" s="267"/>
      <c r="AO31" s="268"/>
      <c r="AP31" s="269"/>
      <c r="AQ31" s="231">
        <v>0</v>
      </c>
      <c r="AR31" s="223" t="s">
        <v>27</v>
      </c>
      <c r="AS31" s="266">
        <v>0</v>
      </c>
      <c r="AT31" s="13" t="s">
        <v>6</v>
      </c>
      <c r="AU31" s="51" t="s">
        <v>6</v>
      </c>
      <c r="AV31" s="52" t="s">
        <v>6</v>
      </c>
      <c r="AW31" s="53" t="s">
        <v>6</v>
      </c>
      <c r="AX31" s="38" t="s">
        <v>6</v>
      </c>
      <c r="AY31" s="30" t="s">
        <v>6</v>
      </c>
      <c r="AZ31" s="54" t="s">
        <v>6</v>
      </c>
      <c r="BA31" s="45" t="s">
        <v>6</v>
      </c>
      <c r="BB31" s="38" t="s">
        <v>6</v>
      </c>
      <c r="BC31" s="39" t="s">
        <v>6</v>
      </c>
      <c r="BD31" s="45" t="s">
        <v>6</v>
      </c>
      <c r="BE31" s="38" t="s">
        <v>6</v>
      </c>
      <c r="BF31" s="39" t="s">
        <v>6</v>
      </c>
      <c r="BG31" s="40" t="s">
        <v>6</v>
      </c>
    </row>
    <row r="32" spans="1:59" ht="21" customHeight="1">
      <c r="A32" s="337" t="s">
        <v>38</v>
      </c>
      <c r="B32" s="255" t="s">
        <v>38</v>
      </c>
      <c r="C32" s="258" t="s">
        <v>38</v>
      </c>
      <c r="D32" s="258" t="s">
        <v>38</v>
      </c>
      <c r="E32" s="9" t="s">
        <v>50</v>
      </c>
      <c r="F32" s="10" t="s">
        <v>6</v>
      </c>
      <c r="G32" s="11">
        <v>100</v>
      </c>
      <c r="H32" s="12" t="s">
        <v>6</v>
      </c>
      <c r="I32" s="12" t="s">
        <v>64</v>
      </c>
      <c r="J32" s="15" t="s">
        <v>52</v>
      </c>
      <c r="K32" s="16" t="str">
        <f>TEXT(J27+J28+J29+J30+J31,"0.0")</f>
        <v>0.0</v>
      </c>
      <c r="L32" s="17" t="s">
        <v>53</v>
      </c>
      <c r="M32" s="18" t="str">
        <f>TEXT(K32*10/10,"0.0")</f>
        <v>0.0</v>
      </c>
      <c r="N32" s="13" t="s">
        <v>6</v>
      </c>
      <c r="O32" s="14" t="s">
        <v>6</v>
      </c>
      <c r="P32" s="14" t="s">
        <v>6</v>
      </c>
      <c r="Q32" s="14" t="s">
        <v>6</v>
      </c>
      <c r="R32" s="19" t="s">
        <v>6</v>
      </c>
      <c r="S32" s="20" t="s">
        <v>6</v>
      </c>
      <c r="T32" s="19" t="s">
        <v>6</v>
      </c>
      <c r="U32" s="21" t="s">
        <v>6</v>
      </c>
      <c r="V32" s="13" t="s">
        <v>6</v>
      </c>
      <c r="W32" s="14" t="s">
        <v>6</v>
      </c>
      <c r="X32" s="14" t="s">
        <v>6</v>
      </c>
      <c r="Y32" s="14" t="s">
        <v>6</v>
      </c>
      <c r="Z32" s="19" t="s">
        <v>6</v>
      </c>
      <c r="AA32" s="20" t="s">
        <v>6</v>
      </c>
      <c r="AB32" s="19" t="s">
        <v>6</v>
      </c>
      <c r="AC32" s="21" t="s">
        <v>6</v>
      </c>
      <c r="AD32" s="22" t="s">
        <v>54</v>
      </c>
      <c r="AE32" s="23" t="str">
        <f>TEXT(M32,"0.0")</f>
        <v>0.0</v>
      </c>
      <c r="AF32" s="24"/>
      <c r="AG32" s="25" t="s">
        <v>55</v>
      </c>
      <c r="AH32" s="26" t="str">
        <f>TEXT(AG27/AG53*100,"0.0")</f>
        <v>8.3</v>
      </c>
      <c r="AI32" s="27" t="s">
        <v>56</v>
      </c>
      <c r="AJ32" s="221" t="s">
        <v>6</v>
      </c>
      <c r="AK32" s="223" t="s">
        <v>6</v>
      </c>
      <c r="AL32" s="227" t="s">
        <v>6</v>
      </c>
      <c r="AM32" s="24" t="s">
        <v>6</v>
      </c>
      <c r="AN32" s="25" t="s">
        <v>55</v>
      </c>
      <c r="AO32" s="26" t="str">
        <f>TEXT(AN27/AN53*100,"0.0")</f>
        <v>8.3</v>
      </c>
      <c r="AP32" s="27" t="s">
        <v>56</v>
      </c>
      <c r="AQ32" s="221" t="s">
        <v>6</v>
      </c>
      <c r="AR32" s="223" t="s">
        <v>6</v>
      </c>
      <c r="AS32" s="227" t="s">
        <v>6</v>
      </c>
      <c r="AT32" s="55" t="s">
        <v>6</v>
      </c>
      <c r="AU32" s="29" t="s">
        <v>6</v>
      </c>
      <c r="AV32" s="30" t="s">
        <v>6</v>
      </c>
      <c r="AW32" s="31" t="s">
        <v>6</v>
      </c>
      <c r="AX32" s="38" t="s">
        <v>6</v>
      </c>
      <c r="AY32" s="30" t="s">
        <v>6</v>
      </c>
      <c r="AZ32" s="54" t="s">
        <v>6</v>
      </c>
      <c r="BA32" s="45" t="s">
        <v>6</v>
      </c>
      <c r="BB32" s="38" t="s">
        <v>6</v>
      </c>
      <c r="BC32" s="39" t="s">
        <v>6</v>
      </c>
      <c r="BD32" s="45" t="s">
        <v>6</v>
      </c>
      <c r="BE32" s="38" t="s">
        <v>6</v>
      </c>
      <c r="BF32" s="39" t="s">
        <v>6</v>
      </c>
      <c r="BG32" s="40" t="s">
        <v>6</v>
      </c>
    </row>
    <row r="33" spans="1:59" ht="22.5" customHeight="1">
      <c r="A33" s="336" t="s">
        <v>42</v>
      </c>
      <c r="B33" s="253" t="s">
        <v>42</v>
      </c>
      <c r="C33" s="256" t="s">
        <v>116</v>
      </c>
      <c r="D33" s="256"/>
      <c r="E33" s="9" t="s">
        <v>117</v>
      </c>
      <c r="F33" s="10" t="s">
        <v>33</v>
      </c>
      <c r="G33" s="11">
        <v>100</v>
      </c>
      <c r="H33" s="12" t="s">
        <v>118</v>
      </c>
      <c r="I33" s="12" t="s">
        <v>119</v>
      </c>
      <c r="J33" s="218"/>
      <c r="K33" s="218"/>
      <c r="L33" s="236" t="s">
        <v>36</v>
      </c>
      <c r="M33" s="223"/>
      <c r="N33" s="13" t="s">
        <v>37</v>
      </c>
      <c r="O33" s="14" t="s">
        <v>38</v>
      </c>
      <c r="P33" s="14" t="s">
        <v>38</v>
      </c>
      <c r="Q33" s="14" t="s">
        <v>38</v>
      </c>
      <c r="R33" s="247" t="s">
        <v>38</v>
      </c>
      <c r="S33" s="247"/>
      <c r="T33" s="237" t="s">
        <v>38</v>
      </c>
      <c r="U33" s="248"/>
      <c r="V33" s="13" t="s">
        <v>37</v>
      </c>
      <c r="W33" s="14" t="s">
        <v>38</v>
      </c>
      <c r="X33" s="14" t="s">
        <v>38</v>
      </c>
      <c r="Y33" s="14" t="s">
        <v>38</v>
      </c>
      <c r="Z33" s="247" t="s">
        <v>38</v>
      </c>
      <c r="AA33" s="247"/>
      <c r="AB33" s="237" t="s">
        <v>38</v>
      </c>
      <c r="AC33" s="248"/>
      <c r="AD33" s="270" t="s">
        <v>39</v>
      </c>
      <c r="AE33" s="227"/>
      <c r="AF33" s="10" t="s">
        <v>40</v>
      </c>
      <c r="AG33" s="267" t="s">
        <v>41</v>
      </c>
      <c r="AH33" s="268"/>
      <c r="AI33" s="269"/>
      <c r="AJ33" s="220">
        <f>AE34*AG33</f>
        <v>0</v>
      </c>
      <c r="AK33" s="223" t="s">
        <v>27</v>
      </c>
      <c r="AL33" s="226">
        <f>AG33*100</f>
        <v>200</v>
      </c>
      <c r="AM33" s="10" t="s">
        <v>40</v>
      </c>
      <c r="AN33" s="267" t="s">
        <v>41</v>
      </c>
      <c r="AO33" s="268"/>
      <c r="AP33" s="269"/>
      <c r="AQ33" s="220">
        <f>AE34*AN33</f>
        <v>0</v>
      </c>
      <c r="AR33" s="223" t="s">
        <v>27</v>
      </c>
      <c r="AS33" s="226">
        <f>AN33*100</f>
        <v>200</v>
      </c>
      <c r="AT33" s="13" t="s">
        <v>6</v>
      </c>
      <c r="AU33" s="51" t="s">
        <v>6</v>
      </c>
      <c r="AV33" s="52" t="s">
        <v>6</v>
      </c>
      <c r="AW33" s="53" t="s">
        <v>6</v>
      </c>
      <c r="AX33" s="38" t="s">
        <v>6</v>
      </c>
      <c r="AY33" s="30" t="s">
        <v>6</v>
      </c>
      <c r="AZ33" s="54" t="s">
        <v>6</v>
      </c>
      <c r="BA33" s="10" t="s">
        <v>40</v>
      </c>
      <c r="BB33" s="267" t="s">
        <v>41</v>
      </c>
      <c r="BC33" s="268"/>
      <c r="BD33" s="269"/>
      <c r="BE33" s="220">
        <f>AE34*BB33</f>
        <v>0</v>
      </c>
      <c r="BF33" s="223" t="s">
        <v>27</v>
      </c>
      <c r="BG33" s="226">
        <f>BB33*100</f>
        <v>200</v>
      </c>
    </row>
    <row r="34" spans="1:59" ht="19.5" customHeight="1">
      <c r="A34" s="337" t="s">
        <v>38</v>
      </c>
      <c r="B34" s="255" t="s">
        <v>38</v>
      </c>
      <c r="C34" s="258" t="s">
        <v>38</v>
      </c>
      <c r="D34" s="258" t="s">
        <v>38</v>
      </c>
      <c r="E34" s="9" t="s">
        <v>50</v>
      </c>
      <c r="F34" s="10" t="s">
        <v>6</v>
      </c>
      <c r="G34" s="11">
        <v>100</v>
      </c>
      <c r="H34" s="12" t="s">
        <v>6</v>
      </c>
      <c r="I34" s="12" t="s">
        <v>119</v>
      </c>
      <c r="J34" s="15" t="s">
        <v>52</v>
      </c>
      <c r="K34" s="16" t="str">
        <f>TEXT(J33,"0.0")</f>
        <v>0.0</v>
      </c>
      <c r="L34" s="17" t="s">
        <v>53</v>
      </c>
      <c r="M34" s="18" t="str">
        <f>TEXT(K34*10/10,"0.0")</f>
        <v>0.0</v>
      </c>
      <c r="N34" s="13" t="s">
        <v>6</v>
      </c>
      <c r="O34" s="14" t="s">
        <v>6</v>
      </c>
      <c r="P34" s="14" t="s">
        <v>6</v>
      </c>
      <c r="Q34" s="14" t="s">
        <v>6</v>
      </c>
      <c r="R34" s="19" t="s">
        <v>6</v>
      </c>
      <c r="S34" s="20" t="s">
        <v>6</v>
      </c>
      <c r="T34" s="19" t="s">
        <v>6</v>
      </c>
      <c r="U34" s="21" t="s">
        <v>6</v>
      </c>
      <c r="V34" s="13" t="s">
        <v>6</v>
      </c>
      <c r="W34" s="14" t="s">
        <v>6</v>
      </c>
      <c r="X34" s="14" t="s">
        <v>6</v>
      </c>
      <c r="Y34" s="14" t="s">
        <v>6</v>
      </c>
      <c r="Z34" s="19" t="s">
        <v>6</v>
      </c>
      <c r="AA34" s="20" t="s">
        <v>6</v>
      </c>
      <c r="AB34" s="19" t="s">
        <v>6</v>
      </c>
      <c r="AC34" s="21" t="s">
        <v>6</v>
      </c>
      <c r="AD34" s="22" t="s">
        <v>54</v>
      </c>
      <c r="AE34" s="56" t="str">
        <f>TEXT(M34,"0.0")</f>
        <v>0.0</v>
      </c>
      <c r="AF34" s="24" t="s">
        <v>6</v>
      </c>
      <c r="AG34" s="25" t="s">
        <v>55</v>
      </c>
      <c r="AH34" s="26" t="str">
        <f>TEXT(AG33/AG53*100,"0.0")</f>
        <v>8.3</v>
      </c>
      <c r="AI34" s="27" t="s">
        <v>56</v>
      </c>
      <c r="AJ34" s="231">
        <v>0</v>
      </c>
      <c r="AK34" s="223" t="s">
        <v>6</v>
      </c>
      <c r="AL34" s="227" t="s">
        <v>6</v>
      </c>
      <c r="AM34" s="24" t="s">
        <v>6</v>
      </c>
      <c r="AN34" s="25" t="s">
        <v>55</v>
      </c>
      <c r="AO34" s="26" t="str">
        <f>TEXT(AN33/AN53*100,"0.0")</f>
        <v>8.3</v>
      </c>
      <c r="AP34" s="27" t="s">
        <v>56</v>
      </c>
      <c r="AQ34" s="221" t="s">
        <v>6</v>
      </c>
      <c r="AR34" s="223" t="s">
        <v>6</v>
      </c>
      <c r="AS34" s="227" t="s">
        <v>6</v>
      </c>
      <c r="AT34" s="55" t="s">
        <v>6</v>
      </c>
      <c r="AU34" s="29" t="s">
        <v>6</v>
      </c>
      <c r="AV34" s="30" t="s">
        <v>6</v>
      </c>
      <c r="AW34" s="31" t="s">
        <v>6</v>
      </c>
      <c r="AX34" s="38" t="s">
        <v>6</v>
      </c>
      <c r="AY34" s="30" t="s">
        <v>6</v>
      </c>
      <c r="AZ34" s="54" t="s">
        <v>6</v>
      </c>
      <c r="BA34" s="24" t="s">
        <v>6</v>
      </c>
      <c r="BB34" s="25" t="s">
        <v>55</v>
      </c>
      <c r="BC34" s="26" t="str">
        <f>TEXT(BB33/BB53*100,"0.0")</f>
        <v>66.7</v>
      </c>
      <c r="BD34" s="27" t="s">
        <v>56</v>
      </c>
      <c r="BE34" s="221" t="s">
        <v>6</v>
      </c>
      <c r="BF34" s="223" t="s">
        <v>6</v>
      </c>
      <c r="BG34" s="227" t="s">
        <v>6</v>
      </c>
    </row>
    <row r="35" spans="1:59" ht="16.5" customHeight="1">
      <c r="A35" s="336" t="s">
        <v>42</v>
      </c>
      <c r="B35" s="253" t="s">
        <v>42</v>
      </c>
      <c r="C35" s="256" t="s">
        <v>120</v>
      </c>
      <c r="D35" s="256"/>
      <c r="E35" s="9" t="s">
        <v>121</v>
      </c>
      <c r="F35" s="10" t="s">
        <v>33</v>
      </c>
      <c r="G35" s="11">
        <v>40</v>
      </c>
      <c r="H35" s="12" t="s">
        <v>34</v>
      </c>
      <c r="I35" s="12" t="s">
        <v>44</v>
      </c>
      <c r="J35" s="218"/>
      <c r="K35" s="218"/>
      <c r="L35" s="236" t="s">
        <v>36</v>
      </c>
      <c r="M35" s="223"/>
      <c r="N35" s="13" t="s">
        <v>37</v>
      </c>
      <c r="O35" s="14" t="s">
        <v>38</v>
      </c>
      <c r="P35" s="14" t="s">
        <v>38</v>
      </c>
      <c r="Q35" s="14" t="s">
        <v>38</v>
      </c>
      <c r="R35" s="247" t="s">
        <v>38</v>
      </c>
      <c r="S35" s="247"/>
      <c r="T35" s="237" t="s">
        <v>38</v>
      </c>
      <c r="U35" s="248"/>
      <c r="V35" s="13" t="s">
        <v>37</v>
      </c>
      <c r="W35" s="14" t="s">
        <v>38</v>
      </c>
      <c r="X35" s="14" t="s">
        <v>38</v>
      </c>
      <c r="Y35" s="14" t="s">
        <v>38</v>
      </c>
      <c r="Z35" s="247" t="s">
        <v>38</v>
      </c>
      <c r="AA35" s="247"/>
      <c r="AB35" s="237" t="s">
        <v>38</v>
      </c>
      <c r="AC35" s="248"/>
      <c r="AD35" s="270" t="s">
        <v>39</v>
      </c>
      <c r="AE35" s="227"/>
      <c r="AF35" s="219" t="s">
        <v>40</v>
      </c>
      <c r="AG35" s="267" t="s">
        <v>96</v>
      </c>
      <c r="AH35" s="268"/>
      <c r="AI35" s="269"/>
      <c r="AJ35" s="220">
        <f>AE38*AG35</f>
        <v>0</v>
      </c>
      <c r="AK35" s="223" t="s">
        <v>27</v>
      </c>
      <c r="AL35" s="226">
        <f>AG35*100</f>
        <v>100</v>
      </c>
      <c r="AM35" s="219" t="s">
        <v>40</v>
      </c>
      <c r="AN35" s="267" t="s">
        <v>96</v>
      </c>
      <c r="AO35" s="268"/>
      <c r="AP35" s="269"/>
      <c r="AQ35" s="220">
        <f>AE38*AN35</f>
        <v>0</v>
      </c>
      <c r="AR35" s="223" t="s">
        <v>27</v>
      </c>
      <c r="AS35" s="226">
        <f>AN35*100</f>
        <v>100</v>
      </c>
      <c r="AT35" s="13" t="s">
        <v>6</v>
      </c>
      <c r="AU35" s="51" t="s">
        <v>6</v>
      </c>
      <c r="AV35" s="52" t="s">
        <v>6</v>
      </c>
      <c r="AW35" s="53" t="s">
        <v>6</v>
      </c>
      <c r="AX35" s="38" t="s">
        <v>6</v>
      </c>
      <c r="AY35" s="30" t="s">
        <v>6</v>
      </c>
      <c r="AZ35" s="54" t="s">
        <v>6</v>
      </c>
      <c r="BA35" s="45" t="s">
        <v>6</v>
      </c>
      <c r="BB35" s="38" t="s">
        <v>6</v>
      </c>
      <c r="BC35" s="39" t="s">
        <v>6</v>
      </c>
      <c r="BD35" s="45" t="s">
        <v>6</v>
      </c>
      <c r="BE35" s="38" t="s">
        <v>6</v>
      </c>
      <c r="BF35" s="39" t="s">
        <v>6</v>
      </c>
      <c r="BG35" s="40" t="s">
        <v>6</v>
      </c>
    </row>
    <row r="36" spans="1:59" ht="18" customHeight="1">
      <c r="A36" s="336" t="s">
        <v>42</v>
      </c>
      <c r="B36" s="253" t="s">
        <v>42</v>
      </c>
      <c r="C36" s="256" t="s">
        <v>42</v>
      </c>
      <c r="D36" s="256"/>
      <c r="E36" s="9" t="s">
        <v>122</v>
      </c>
      <c r="F36" s="10" t="s">
        <v>33</v>
      </c>
      <c r="G36" s="11">
        <v>30</v>
      </c>
      <c r="H36" s="12" t="s">
        <v>34</v>
      </c>
      <c r="I36" s="12" t="s">
        <v>123</v>
      </c>
      <c r="J36" s="218"/>
      <c r="K36" s="218"/>
      <c r="L36" s="236" t="s">
        <v>45</v>
      </c>
      <c r="M36" s="223"/>
      <c r="N36" s="13" t="s">
        <v>37</v>
      </c>
      <c r="O36" s="14" t="s">
        <v>38</v>
      </c>
      <c r="P36" s="14" t="s">
        <v>38</v>
      </c>
      <c r="Q36" s="14" t="s">
        <v>38</v>
      </c>
      <c r="R36" s="247" t="s">
        <v>38</v>
      </c>
      <c r="S36" s="247"/>
      <c r="T36" s="237" t="s">
        <v>38</v>
      </c>
      <c r="U36" s="248"/>
      <c r="V36" s="13" t="s">
        <v>37</v>
      </c>
      <c r="W36" s="14" t="s">
        <v>38</v>
      </c>
      <c r="X36" s="14" t="s">
        <v>38</v>
      </c>
      <c r="Y36" s="14" t="s">
        <v>38</v>
      </c>
      <c r="Z36" s="247" t="s">
        <v>38</v>
      </c>
      <c r="AA36" s="247"/>
      <c r="AB36" s="237" t="s">
        <v>38</v>
      </c>
      <c r="AC36" s="248"/>
      <c r="AD36" s="270" t="s">
        <v>46</v>
      </c>
      <c r="AE36" s="227"/>
      <c r="AF36" s="219" t="s">
        <v>47</v>
      </c>
      <c r="AG36" s="267"/>
      <c r="AH36" s="268"/>
      <c r="AI36" s="269"/>
      <c r="AJ36" s="231">
        <v>0</v>
      </c>
      <c r="AK36" s="223" t="s">
        <v>27</v>
      </c>
      <c r="AL36" s="266">
        <v>0</v>
      </c>
      <c r="AM36" s="219" t="s">
        <v>47</v>
      </c>
      <c r="AN36" s="267"/>
      <c r="AO36" s="268"/>
      <c r="AP36" s="269"/>
      <c r="AQ36" s="231">
        <v>0</v>
      </c>
      <c r="AR36" s="223" t="s">
        <v>27</v>
      </c>
      <c r="AS36" s="266">
        <v>0</v>
      </c>
      <c r="AT36" s="13" t="s">
        <v>6</v>
      </c>
      <c r="AU36" s="51" t="s">
        <v>6</v>
      </c>
      <c r="AV36" s="52" t="s">
        <v>6</v>
      </c>
      <c r="AW36" s="53" t="s">
        <v>6</v>
      </c>
      <c r="AX36" s="38" t="s">
        <v>6</v>
      </c>
      <c r="AY36" s="30" t="s">
        <v>6</v>
      </c>
      <c r="AZ36" s="54" t="s">
        <v>6</v>
      </c>
      <c r="BA36" s="45" t="s">
        <v>6</v>
      </c>
      <c r="BB36" s="38" t="s">
        <v>6</v>
      </c>
      <c r="BC36" s="39" t="s">
        <v>6</v>
      </c>
      <c r="BD36" s="45" t="s">
        <v>6</v>
      </c>
      <c r="BE36" s="38" t="s">
        <v>6</v>
      </c>
      <c r="BF36" s="39" t="s">
        <v>6</v>
      </c>
      <c r="BG36" s="40" t="s">
        <v>6</v>
      </c>
    </row>
    <row r="37" spans="1:59" ht="21" customHeight="1">
      <c r="A37" s="336" t="s">
        <v>42</v>
      </c>
      <c r="B37" s="253" t="s">
        <v>42</v>
      </c>
      <c r="C37" s="256" t="s">
        <v>42</v>
      </c>
      <c r="D37" s="256"/>
      <c r="E37" s="9" t="s">
        <v>124</v>
      </c>
      <c r="F37" s="10" t="s">
        <v>33</v>
      </c>
      <c r="G37" s="11">
        <v>30</v>
      </c>
      <c r="H37" s="12" t="s">
        <v>34</v>
      </c>
      <c r="I37" s="12" t="s">
        <v>123</v>
      </c>
      <c r="J37" s="218"/>
      <c r="K37" s="218"/>
      <c r="L37" s="236" t="s">
        <v>45</v>
      </c>
      <c r="M37" s="223"/>
      <c r="N37" s="13" t="s">
        <v>37</v>
      </c>
      <c r="O37" s="14" t="s">
        <v>38</v>
      </c>
      <c r="P37" s="14" t="s">
        <v>38</v>
      </c>
      <c r="Q37" s="14" t="s">
        <v>38</v>
      </c>
      <c r="R37" s="247" t="s">
        <v>38</v>
      </c>
      <c r="S37" s="247"/>
      <c r="T37" s="237" t="s">
        <v>38</v>
      </c>
      <c r="U37" s="248"/>
      <c r="V37" s="13" t="s">
        <v>37</v>
      </c>
      <c r="W37" s="14" t="s">
        <v>38</v>
      </c>
      <c r="X37" s="14" t="s">
        <v>38</v>
      </c>
      <c r="Y37" s="14" t="s">
        <v>38</v>
      </c>
      <c r="Z37" s="247" t="s">
        <v>38</v>
      </c>
      <c r="AA37" s="247"/>
      <c r="AB37" s="237" t="s">
        <v>38</v>
      </c>
      <c r="AC37" s="248"/>
      <c r="AD37" s="270" t="s">
        <v>46</v>
      </c>
      <c r="AE37" s="227"/>
      <c r="AF37" s="219" t="s">
        <v>47</v>
      </c>
      <c r="AG37" s="267"/>
      <c r="AH37" s="268"/>
      <c r="AI37" s="269"/>
      <c r="AJ37" s="231">
        <v>0</v>
      </c>
      <c r="AK37" s="223" t="s">
        <v>27</v>
      </c>
      <c r="AL37" s="266">
        <v>0</v>
      </c>
      <c r="AM37" s="219" t="s">
        <v>47</v>
      </c>
      <c r="AN37" s="267"/>
      <c r="AO37" s="268"/>
      <c r="AP37" s="269"/>
      <c r="AQ37" s="231">
        <v>0</v>
      </c>
      <c r="AR37" s="223" t="s">
        <v>27</v>
      </c>
      <c r="AS37" s="266">
        <v>0</v>
      </c>
      <c r="AT37" s="13" t="s">
        <v>6</v>
      </c>
      <c r="AU37" s="51" t="s">
        <v>6</v>
      </c>
      <c r="AV37" s="52" t="s">
        <v>6</v>
      </c>
      <c r="AW37" s="53" t="s">
        <v>6</v>
      </c>
      <c r="AX37" s="38" t="s">
        <v>6</v>
      </c>
      <c r="AY37" s="30" t="s">
        <v>6</v>
      </c>
      <c r="AZ37" s="54" t="s">
        <v>6</v>
      </c>
      <c r="BA37" s="45" t="s">
        <v>6</v>
      </c>
      <c r="BB37" s="38" t="s">
        <v>6</v>
      </c>
      <c r="BC37" s="39" t="s">
        <v>6</v>
      </c>
      <c r="BD37" s="45" t="s">
        <v>6</v>
      </c>
      <c r="BE37" s="38" t="s">
        <v>6</v>
      </c>
      <c r="BF37" s="39" t="s">
        <v>6</v>
      </c>
      <c r="BG37" s="40" t="s">
        <v>6</v>
      </c>
    </row>
    <row r="38" spans="1:59" ht="21" customHeight="1">
      <c r="A38" s="337" t="s">
        <v>38</v>
      </c>
      <c r="B38" s="255" t="s">
        <v>38</v>
      </c>
      <c r="C38" s="258" t="s">
        <v>38</v>
      </c>
      <c r="D38" s="258" t="s">
        <v>38</v>
      </c>
      <c r="E38" s="9" t="s">
        <v>50</v>
      </c>
      <c r="F38" s="10" t="s">
        <v>6</v>
      </c>
      <c r="G38" s="11">
        <v>100</v>
      </c>
      <c r="H38" s="12" t="s">
        <v>6</v>
      </c>
      <c r="I38" s="12" t="s">
        <v>51</v>
      </c>
      <c r="J38" s="15" t="s">
        <v>52</v>
      </c>
      <c r="K38" s="16" t="str">
        <f>TEXT(J35+J36+J37,"0.0")</f>
        <v>0.0</v>
      </c>
      <c r="L38" s="17" t="s">
        <v>53</v>
      </c>
      <c r="M38" s="18" t="str">
        <f>TEXT(K38*10/10,"0.0")</f>
        <v>0.0</v>
      </c>
      <c r="N38" s="13" t="s">
        <v>6</v>
      </c>
      <c r="O38" s="14" t="s">
        <v>6</v>
      </c>
      <c r="P38" s="14" t="s">
        <v>6</v>
      </c>
      <c r="Q38" s="14" t="s">
        <v>6</v>
      </c>
      <c r="R38" s="19" t="s">
        <v>6</v>
      </c>
      <c r="S38" s="20" t="s">
        <v>6</v>
      </c>
      <c r="T38" s="19" t="s">
        <v>6</v>
      </c>
      <c r="U38" s="21" t="s">
        <v>6</v>
      </c>
      <c r="V38" s="13" t="s">
        <v>6</v>
      </c>
      <c r="W38" s="14" t="s">
        <v>6</v>
      </c>
      <c r="X38" s="14" t="s">
        <v>6</v>
      </c>
      <c r="Y38" s="14" t="s">
        <v>6</v>
      </c>
      <c r="Z38" s="19" t="s">
        <v>6</v>
      </c>
      <c r="AA38" s="20" t="s">
        <v>6</v>
      </c>
      <c r="AB38" s="19" t="s">
        <v>6</v>
      </c>
      <c r="AC38" s="21" t="s">
        <v>6</v>
      </c>
      <c r="AD38" s="22" t="s">
        <v>54</v>
      </c>
      <c r="AE38" s="56" t="str">
        <f>TEXT(M38,"0.0")</f>
        <v>0.0</v>
      </c>
      <c r="AF38" s="24" t="s">
        <v>6</v>
      </c>
      <c r="AG38" s="25" t="s">
        <v>55</v>
      </c>
      <c r="AH38" s="26" t="str">
        <f>TEXT(AG35/AG53*100,"0.0")</f>
        <v>4.2</v>
      </c>
      <c r="AI38" s="27" t="s">
        <v>56</v>
      </c>
      <c r="AJ38" s="221" t="s">
        <v>6</v>
      </c>
      <c r="AK38" s="223" t="s">
        <v>6</v>
      </c>
      <c r="AL38" s="227" t="s">
        <v>6</v>
      </c>
      <c r="AM38" s="24" t="s">
        <v>6</v>
      </c>
      <c r="AN38" s="25" t="s">
        <v>55</v>
      </c>
      <c r="AO38" s="26" t="str">
        <f>TEXT(AN35/AN53*100,"0.0")</f>
        <v>4.2</v>
      </c>
      <c r="AP38" s="27" t="s">
        <v>56</v>
      </c>
      <c r="AQ38" s="221" t="s">
        <v>6</v>
      </c>
      <c r="AR38" s="223" t="s">
        <v>6</v>
      </c>
      <c r="AS38" s="227" t="s">
        <v>6</v>
      </c>
      <c r="AT38" s="55" t="s">
        <v>6</v>
      </c>
      <c r="AU38" s="29" t="s">
        <v>6</v>
      </c>
      <c r="AV38" s="30" t="s">
        <v>6</v>
      </c>
      <c r="AW38" s="31" t="s">
        <v>6</v>
      </c>
      <c r="AX38" s="38" t="s">
        <v>6</v>
      </c>
      <c r="AY38" s="30" t="s">
        <v>6</v>
      </c>
      <c r="AZ38" s="54" t="s">
        <v>6</v>
      </c>
      <c r="BA38" s="45" t="s">
        <v>6</v>
      </c>
      <c r="BB38" s="38" t="s">
        <v>6</v>
      </c>
      <c r="BC38" s="39" t="s">
        <v>6</v>
      </c>
      <c r="BD38" s="45" t="s">
        <v>6</v>
      </c>
      <c r="BE38" s="38" t="s">
        <v>6</v>
      </c>
      <c r="BF38" s="39" t="s">
        <v>6</v>
      </c>
      <c r="BG38" s="40" t="s">
        <v>6</v>
      </c>
    </row>
    <row r="39" spans="1:59" ht="30" customHeight="1">
      <c r="A39" s="336" t="s">
        <v>42</v>
      </c>
      <c r="B39" s="253" t="s">
        <v>125</v>
      </c>
      <c r="C39" s="256" t="s">
        <v>126</v>
      </c>
      <c r="D39" s="256"/>
      <c r="E39" s="9" t="s">
        <v>127</v>
      </c>
      <c r="F39" s="10" t="s">
        <v>59</v>
      </c>
      <c r="G39" s="11">
        <v>30</v>
      </c>
      <c r="H39" s="12" t="s">
        <v>61</v>
      </c>
      <c r="I39" s="12" t="s">
        <v>111</v>
      </c>
      <c r="J39" s="218"/>
      <c r="K39" s="218"/>
      <c r="L39" s="236" t="s">
        <v>63</v>
      </c>
      <c r="M39" s="223"/>
      <c r="N39" s="13" t="s">
        <v>37</v>
      </c>
      <c r="O39" s="14" t="s">
        <v>38</v>
      </c>
      <c r="P39" s="14" t="s">
        <v>38</v>
      </c>
      <c r="Q39" s="14" t="s">
        <v>38</v>
      </c>
      <c r="R39" s="247" t="s">
        <v>38</v>
      </c>
      <c r="S39" s="247"/>
      <c r="T39" s="237" t="s">
        <v>38</v>
      </c>
      <c r="U39" s="248"/>
      <c r="V39" s="13" t="s">
        <v>37</v>
      </c>
      <c r="W39" s="14" t="s">
        <v>38</v>
      </c>
      <c r="X39" s="14" t="s">
        <v>38</v>
      </c>
      <c r="Y39" s="14" t="s">
        <v>38</v>
      </c>
      <c r="Z39" s="247" t="s">
        <v>38</v>
      </c>
      <c r="AA39" s="247"/>
      <c r="AB39" s="229" t="s">
        <v>128</v>
      </c>
      <c r="AC39" s="248"/>
      <c r="AD39" s="270" t="s">
        <v>129</v>
      </c>
      <c r="AE39" s="227"/>
      <c r="AF39" s="219" t="s">
        <v>40</v>
      </c>
      <c r="AG39" s="267" t="s">
        <v>96</v>
      </c>
      <c r="AH39" s="268"/>
      <c r="AI39" s="269"/>
      <c r="AJ39" s="220">
        <f>AE43*AG39</f>
        <v>0</v>
      </c>
      <c r="AK39" s="223" t="s">
        <v>27</v>
      </c>
      <c r="AL39" s="226">
        <f>AG39*100</f>
        <v>100</v>
      </c>
      <c r="AM39" s="219" t="s">
        <v>40</v>
      </c>
      <c r="AN39" s="267" t="s">
        <v>96</v>
      </c>
      <c r="AO39" s="268"/>
      <c r="AP39" s="269"/>
      <c r="AQ39" s="220">
        <f>AE43*AN39</f>
        <v>0</v>
      </c>
      <c r="AR39" s="223" t="s">
        <v>27</v>
      </c>
      <c r="AS39" s="226">
        <f>AN39*100</f>
        <v>100</v>
      </c>
      <c r="AT39" s="219" t="s">
        <v>40</v>
      </c>
      <c r="AU39" s="267" t="s">
        <v>96</v>
      </c>
      <c r="AV39" s="268"/>
      <c r="AW39" s="269"/>
      <c r="AX39" s="220">
        <f>AE43*AU39</f>
        <v>0</v>
      </c>
      <c r="AY39" s="223" t="s">
        <v>27</v>
      </c>
      <c r="AZ39" s="226">
        <f>AU39*100</f>
        <v>100</v>
      </c>
      <c r="BA39" s="45" t="s">
        <v>6</v>
      </c>
      <c r="BB39" s="38" t="s">
        <v>6</v>
      </c>
      <c r="BC39" s="39" t="s">
        <v>6</v>
      </c>
      <c r="BD39" s="45" t="s">
        <v>6</v>
      </c>
      <c r="BE39" s="38" t="s">
        <v>6</v>
      </c>
      <c r="BF39" s="39" t="s">
        <v>6</v>
      </c>
      <c r="BG39" s="40" t="s">
        <v>6</v>
      </c>
    </row>
    <row r="40" spans="1:59" ht="30" customHeight="1">
      <c r="A40" s="336" t="s">
        <v>42</v>
      </c>
      <c r="B40" s="253" t="s">
        <v>42</v>
      </c>
      <c r="C40" s="256" t="s">
        <v>42</v>
      </c>
      <c r="D40" s="256"/>
      <c r="E40" s="9" t="s">
        <v>130</v>
      </c>
      <c r="F40" s="10" t="s">
        <v>59</v>
      </c>
      <c r="G40" s="11">
        <v>30</v>
      </c>
      <c r="H40" s="12" t="s">
        <v>61</v>
      </c>
      <c r="I40" s="12" t="s">
        <v>111</v>
      </c>
      <c r="J40" s="218"/>
      <c r="K40" s="218"/>
      <c r="L40" s="236" t="s">
        <v>45</v>
      </c>
      <c r="M40" s="223"/>
      <c r="N40" s="13" t="s">
        <v>37</v>
      </c>
      <c r="O40" s="14" t="s">
        <v>38</v>
      </c>
      <c r="P40" s="14" t="s">
        <v>38</v>
      </c>
      <c r="Q40" s="14" t="s">
        <v>38</v>
      </c>
      <c r="R40" s="247" t="s">
        <v>38</v>
      </c>
      <c r="S40" s="247"/>
      <c r="T40" s="237" t="s">
        <v>38</v>
      </c>
      <c r="U40" s="248"/>
      <c r="V40" s="219" t="s">
        <v>59</v>
      </c>
      <c r="W40" s="265">
        <v>100</v>
      </c>
      <c r="X40" s="229" t="s">
        <v>61</v>
      </c>
      <c r="Y40" s="229" t="s">
        <v>64</v>
      </c>
      <c r="Z40" s="218"/>
      <c r="AA40" s="218"/>
      <c r="AB40" s="229" t="s">
        <v>45</v>
      </c>
      <c r="AC40" s="248"/>
      <c r="AD40" s="270" t="s">
        <v>46</v>
      </c>
      <c r="AE40" s="227"/>
      <c r="AF40" s="219" t="s">
        <v>47</v>
      </c>
      <c r="AG40" s="267"/>
      <c r="AH40" s="268"/>
      <c r="AI40" s="269"/>
      <c r="AJ40" s="231">
        <v>0</v>
      </c>
      <c r="AK40" s="223" t="s">
        <v>27</v>
      </c>
      <c r="AL40" s="266">
        <v>0</v>
      </c>
      <c r="AM40" s="219" t="s">
        <v>47</v>
      </c>
      <c r="AN40" s="267"/>
      <c r="AO40" s="268"/>
      <c r="AP40" s="269"/>
      <c r="AQ40" s="231">
        <v>0</v>
      </c>
      <c r="AR40" s="223" t="s">
        <v>27</v>
      </c>
      <c r="AS40" s="266">
        <v>0</v>
      </c>
      <c r="AT40" s="219" t="s">
        <v>47</v>
      </c>
      <c r="AU40" s="267"/>
      <c r="AV40" s="268"/>
      <c r="AW40" s="269"/>
      <c r="AX40" s="231">
        <v>0</v>
      </c>
      <c r="AY40" s="223" t="s">
        <v>27</v>
      </c>
      <c r="AZ40" s="266">
        <v>0</v>
      </c>
      <c r="BA40" s="45" t="s">
        <v>6</v>
      </c>
      <c r="BB40" s="38" t="s">
        <v>6</v>
      </c>
      <c r="BC40" s="39" t="s">
        <v>6</v>
      </c>
      <c r="BD40" s="45" t="s">
        <v>6</v>
      </c>
      <c r="BE40" s="38" t="s">
        <v>6</v>
      </c>
      <c r="BF40" s="39" t="s">
        <v>6</v>
      </c>
      <c r="BG40" s="40" t="s">
        <v>6</v>
      </c>
    </row>
    <row r="41" spans="1:59" ht="22.5" customHeight="1">
      <c r="A41" s="336" t="s">
        <v>42</v>
      </c>
      <c r="B41" s="253" t="s">
        <v>42</v>
      </c>
      <c r="C41" s="256" t="s">
        <v>42</v>
      </c>
      <c r="D41" s="256"/>
      <c r="E41" s="9" t="s">
        <v>131</v>
      </c>
      <c r="F41" s="10" t="s">
        <v>59</v>
      </c>
      <c r="G41" s="11">
        <v>20</v>
      </c>
      <c r="H41" s="12" t="s">
        <v>61</v>
      </c>
      <c r="I41" s="12" t="s">
        <v>62</v>
      </c>
      <c r="J41" s="218"/>
      <c r="K41" s="218"/>
      <c r="L41" s="236" t="s">
        <v>45</v>
      </c>
      <c r="M41" s="223"/>
      <c r="N41" s="13" t="s">
        <v>37</v>
      </c>
      <c r="O41" s="14" t="s">
        <v>38</v>
      </c>
      <c r="P41" s="14" t="s">
        <v>38</v>
      </c>
      <c r="Q41" s="14" t="s">
        <v>38</v>
      </c>
      <c r="R41" s="247" t="s">
        <v>38</v>
      </c>
      <c r="S41" s="247"/>
      <c r="T41" s="237" t="s">
        <v>38</v>
      </c>
      <c r="U41" s="248"/>
      <c r="V41" s="219" t="s">
        <v>73</v>
      </c>
      <c r="W41" s="265">
        <v>0</v>
      </c>
      <c r="X41" s="229" t="s">
        <v>73</v>
      </c>
      <c r="Y41" s="229" t="s">
        <v>74</v>
      </c>
      <c r="Z41" s="218"/>
      <c r="AA41" s="218"/>
      <c r="AB41" s="229" t="s">
        <v>45</v>
      </c>
      <c r="AC41" s="248"/>
      <c r="AD41" s="270" t="s">
        <v>46</v>
      </c>
      <c r="AE41" s="227"/>
      <c r="AF41" s="219" t="s">
        <v>47</v>
      </c>
      <c r="AG41" s="267"/>
      <c r="AH41" s="268"/>
      <c r="AI41" s="269"/>
      <c r="AJ41" s="221"/>
      <c r="AK41" s="223" t="s">
        <v>27</v>
      </c>
      <c r="AL41" s="266">
        <v>0</v>
      </c>
      <c r="AM41" s="219" t="s">
        <v>47</v>
      </c>
      <c r="AN41" s="267"/>
      <c r="AO41" s="268"/>
      <c r="AP41" s="269"/>
      <c r="AQ41" s="231">
        <v>0</v>
      </c>
      <c r="AR41" s="223" t="s">
        <v>27</v>
      </c>
      <c r="AS41" s="266">
        <v>0</v>
      </c>
      <c r="AT41" s="219" t="s">
        <v>47</v>
      </c>
      <c r="AU41" s="267"/>
      <c r="AV41" s="268"/>
      <c r="AW41" s="269"/>
      <c r="AX41" s="231">
        <v>0</v>
      </c>
      <c r="AY41" s="223" t="s">
        <v>27</v>
      </c>
      <c r="AZ41" s="266">
        <v>0</v>
      </c>
      <c r="BA41" s="45" t="s">
        <v>6</v>
      </c>
      <c r="BB41" s="38" t="s">
        <v>6</v>
      </c>
      <c r="BC41" s="39" t="s">
        <v>6</v>
      </c>
      <c r="BD41" s="45" t="s">
        <v>6</v>
      </c>
      <c r="BE41" s="38" t="s">
        <v>6</v>
      </c>
      <c r="BF41" s="39" t="s">
        <v>6</v>
      </c>
      <c r="BG41" s="40" t="s">
        <v>6</v>
      </c>
    </row>
    <row r="42" spans="1:59" ht="22.5" customHeight="1">
      <c r="A42" s="336" t="s">
        <v>42</v>
      </c>
      <c r="B42" s="253" t="s">
        <v>42</v>
      </c>
      <c r="C42" s="256" t="s">
        <v>42</v>
      </c>
      <c r="D42" s="256"/>
      <c r="E42" s="9" t="s">
        <v>132</v>
      </c>
      <c r="F42" s="10" t="s">
        <v>33</v>
      </c>
      <c r="G42" s="11">
        <v>20</v>
      </c>
      <c r="H42" s="12" t="s">
        <v>34</v>
      </c>
      <c r="I42" s="12" t="s">
        <v>35</v>
      </c>
      <c r="J42" s="218"/>
      <c r="K42" s="218"/>
      <c r="L42" s="236" t="s">
        <v>45</v>
      </c>
      <c r="M42" s="223"/>
      <c r="N42" s="13" t="s">
        <v>37</v>
      </c>
      <c r="O42" s="14" t="s">
        <v>38</v>
      </c>
      <c r="P42" s="14" t="s">
        <v>38</v>
      </c>
      <c r="Q42" s="14" t="s">
        <v>38</v>
      </c>
      <c r="R42" s="247" t="s">
        <v>38</v>
      </c>
      <c r="S42" s="247"/>
      <c r="T42" s="237" t="s">
        <v>38</v>
      </c>
      <c r="U42" s="248"/>
      <c r="V42" s="13" t="s">
        <v>37</v>
      </c>
      <c r="W42" s="14" t="s">
        <v>38</v>
      </c>
      <c r="X42" s="14" t="s">
        <v>38</v>
      </c>
      <c r="Y42" s="14" t="s">
        <v>38</v>
      </c>
      <c r="Z42" s="247" t="s">
        <v>38</v>
      </c>
      <c r="AA42" s="247"/>
      <c r="AB42" s="229" t="s">
        <v>45</v>
      </c>
      <c r="AC42" s="248"/>
      <c r="AD42" s="270" t="s">
        <v>46</v>
      </c>
      <c r="AE42" s="227"/>
      <c r="AF42" s="219" t="s">
        <v>47</v>
      </c>
      <c r="AG42" s="267"/>
      <c r="AH42" s="268"/>
      <c r="AI42" s="269"/>
      <c r="AJ42" s="231">
        <v>0</v>
      </c>
      <c r="AK42" s="223" t="s">
        <v>27</v>
      </c>
      <c r="AL42" s="266">
        <v>0</v>
      </c>
      <c r="AM42" s="219" t="s">
        <v>47</v>
      </c>
      <c r="AN42" s="267"/>
      <c r="AO42" s="268"/>
      <c r="AP42" s="269"/>
      <c r="AQ42" s="231">
        <v>0</v>
      </c>
      <c r="AR42" s="223" t="s">
        <v>27</v>
      </c>
      <c r="AS42" s="266">
        <v>0</v>
      </c>
      <c r="AT42" s="219" t="s">
        <v>47</v>
      </c>
      <c r="AU42" s="267"/>
      <c r="AV42" s="268"/>
      <c r="AW42" s="269"/>
      <c r="AX42" s="231">
        <v>0</v>
      </c>
      <c r="AY42" s="223" t="s">
        <v>27</v>
      </c>
      <c r="AZ42" s="266">
        <v>0</v>
      </c>
      <c r="BA42" s="45" t="s">
        <v>6</v>
      </c>
      <c r="BB42" s="38" t="s">
        <v>6</v>
      </c>
      <c r="BC42" s="39" t="s">
        <v>6</v>
      </c>
      <c r="BD42" s="45" t="s">
        <v>6</v>
      </c>
      <c r="BE42" s="38" t="s">
        <v>6</v>
      </c>
      <c r="BF42" s="39" t="s">
        <v>6</v>
      </c>
      <c r="BG42" s="40" t="s">
        <v>6</v>
      </c>
    </row>
    <row r="43" spans="1:59" ht="24.75" customHeight="1">
      <c r="A43" s="337" t="s">
        <v>38</v>
      </c>
      <c r="B43" s="255" t="s">
        <v>38</v>
      </c>
      <c r="C43" s="258" t="s">
        <v>38</v>
      </c>
      <c r="D43" s="258" t="s">
        <v>38</v>
      </c>
      <c r="E43" s="9" t="s">
        <v>50</v>
      </c>
      <c r="F43" s="10" t="s">
        <v>6</v>
      </c>
      <c r="G43" s="11">
        <v>100</v>
      </c>
      <c r="H43" s="12" t="s">
        <v>6</v>
      </c>
      <c r="I43" s="12" t="s">
        <v>133</v>
      </c>
      <c r="J43" s="15" t="s">
        <v>52</v>
      </c>
      <c r="K43" s="16" t="str">
        <f>TEXT(J39+J40+J41+J42,"0.0")</f>
        <v>0.0</v>
      </c>
      <c r="L43" s="17" t="s">
        <v>53</v>
      </c>
      <c r="M43" s="18" t="str">
        <f>TEXT(K43*1/10,"0.0")</f>
        <v>0.0</v>
      </c>
      <c r="N43" s="13" t="s">
        <v>6</v>
      </c>
      <c r="O43" s="14" t="s">
        <v>6</v>
      </c>
      <c r="P43" s="14" t="s">
        <v>6</v>
      </c>
      <c r="Q43" s="14" t="s">
        <v>6</v>
      </c>
      <c r="R43" s="19" t="s">
        <v>6</v>
      </c>
      <c r="S43" s="20" t="s">
        <v>6</v>
      </c>
      <c r="T43" s="19" t="s">
        <v>6</v>
      </c>
      <c r="U43" s="21" t="s">
        <v>6</v>
      </c>
      <c r="V43" s="10" t="s">
        <v>6</v>
      </c>
      <c r="W43" s="11">
        <v>100</v>
      </c>
      <c r="X43" s="12" t="s">
        <v>6</v>
      </c>
      <c r="Y43" s="12" t="s">
        <v>64</v>
      </c>
      <c r="Z43" s="15" t="s">
        <v>84</v>
      </c>
      <c r="AA43" s="16" t="str">
        <f>TEXT(Z40,"0.0")</f>
        <v>0.0</v>
      </c>
      <c r="AB43" s="17" t="s">
        <v>85</v>
      </c>
      <c r="AC43" s="34" t="str">
        <f>TEXT(AA43*9/10,"0.0")</f>
        <v>0.0</v>
      </c>
      <c r="AD43" s="22" t="s">
        <v>54</v>
      </c>
      <c r="AE43" s="23" t="str">
        <f>TEXT(M43+AC43,"0.0")</f>
        <v>0.0</v>
      </c>
      <c r="AF43" s="24" t="s">
        <v>6</v>
      </c>
      <c r="AG43" s="25" t="s">
        <v>55</v>
      </c>
      <c r="AH43" s="26" t="str">
        <f>TEXT(AG39/AG53*100,"0.0")</f>
        <v>4.2</v>
      </c>
      <c r="AI43" s="27" t="s">
        <v>56</v>
      </c>
      <c r="AJ43" s="231">
        <v>0</v>
      </c>
      <c r="AK43" s="223" t="s">
        <v>6</v>
      </c>
      <c r="AL43" s="227" t="s">
        <v>6</v>
      </c>
      <c r="AM43" s="24" t="s">
        <v>6</v>
      </c>
      <c r="AN43" s="25" t="s">
        <v>55</v>
      </c>
      <c r="AO43" s="26" t="str">
        <f>TEXT(AN39/AN53*100,"0.0")</f>
        <v>4.2</v>
      </c>
      <c r="AP43" s="27" t="s">
        <v>56</v>
      </c>
      <c r="AQ43" s="221" t="s">
        <v>6</v>
      </c>
      <c r="AR43" s="223" t="s">
        <v>6</v>
      </c>
      <c r="AS43" s="227" t="s">
        <v>6</v>
      </c>
      <c r="AT43" s="24" t="s">
        <v>6</v>
      </c>
      <c r="AU43" s="25" t="s">
        <v>55</v>
      </c>
      <c r="AV43" s="26" t="str">
        <f>TEXT(AU39/AU53*100,"0.0")</f>
        <v>6.3</v>
      </c>
      <c r="AW43" s="27" t="s">
        <v>56</v>
      </c>
      <c r="AX43" s="221" t="s">
        <v>6</v>
      </c>
      <c r="AY43" s="223" t="s">
        <v>6</v>
      </c>
      <c r="AZ43" s="227" t="s">
        <v>6</v>
      </c>
      <c r="BA43" s="45" t="s">
        <v>6</v>
      </c>
      <c r="BB43" s="38" t="s">
        <v>6</v>
      </c>
      <c r="BC43" s="39" t="s">
        <v>6</v>
      </c>
      <c r="BD43" s="45" t="s">
        <v>6</v>
      </c>
      <c r="BE43" s="38" t="s">
        <v>6</v>
      </c>
      <c r="BF43" s="39" t="s">
        <v>6</v>
      </c>
      <c r="BG43" s="40" t="s">
        <v>6</v>
      </c>
    </row>
    <row r="44" spans="1:59" ht="19.5" customHeight="1">
      <c r="A44" s="336" t="s">
        <v>42</v>
      </c>
      <c r="B44" s="253" t="s">
        <v>134</v>
      </c>
      <c r="C44" s="256" t="s">
        <v>135</v>
      </c>
      <c r="D44" s="256"/>
      <c r="E44" s="9" t="s">
        <v>136</v>
      </c>
      <c r="F44" s="10" t="s">
        <v>59</v>
      </c>
      <c r="G44" s="11">
        <v>100</v>
      </c>
      <c r="H44" s="12" t="s">
        <v>61</v>
      </c>
      <c r="I44" s="12" t="s">
        <v>64</v>
      </c>
      <c r="J44" s="218"/>
      <c r="K44" s="218"/>
      <c r="L44" s="259" t="s">
        <v>137</v>
      </c>
      <c r="M44" s="250"/>
      <c r="N44" s="13"/>
      <c r="O44" s="14"/>
      <c r="P44" s="14"/>
      <c r="Q44" s="14"/>
      <c r="R44" s="247" t="s">
        <v>38</v>
      </c>
      <c r="S44" s="247"/>
      <c r="T44" s="261" t="s">
        <v>138</v>
      </c>
      <c r="U44" s="262"/>
      <c r="V44" s="13" t="s">
        <v>37</v>
      </c>
      <c r="W44" s="14" t="s">
        <v>38</v>
      </c>
      <c r="X44" s="14" t="s">
        <v>38</v>
      </c>
      <c r="Y44" s="14" t="s">
        <v>38</v>
      </c>
      <c r="Z44" s="247" t="s">
        <v>38</v>
      </c>
      <c r="AA44" s="247"/>
      <c r="AB44" s="237" t="s">
        <v>38</v>
      </c>
      <c r="AC44" s="248"/>
      <c r="AD44" s="249" t="s">
        <v>139</v>
      </c>
      <c r="AE44" s="250"/>
      <c r="AF44" s="239" t="s">
        <v>40</v>
      </c>
      <c r="AG44" s="241" t="s">
        <v>41</v>
      </c>
      <c r="AH44" s="242"/>
      <c r="AI44" s="243"/>
      <c r="AJ44" s="220">
        <f>AE46*AG44</f>
        <v>0</v>
      </c>
      <c r="AK44" s="223" t="s">
        <v>27</v>
      </c>
      <c r="AL44" s="226">
        <f>AG44*100</f>
        <v>200</v>
      </c>
      <c r="AM44" s="239" t="s">
        <v>40</v>
      </c>
      <c r="AN44" s="241" t="s">
        <v>41</v>
      </c>
      <c r="AO44" s="242"/>
      <c r="AP44" s="243"/>
      <c r="AQ44" s="220">
        <f>AE46*AN44</f>
        <v>0</v>
      </c>
      <c r="AR44" s="223" t="s">
        <v>27</v>
      </c>
      <c r="AS44" s="226">
        <f>AN44*100</f>
        <v>200</v>
      </c>
      <c r="AT44" s="239" t="s">
        <v>40</v>
      </c>
      <c r="AU44" s="241" t="s">
        <v>41</v>
      </c>
      <c r="AV44" s="242"/>
      <c r="AW44" s="243"/>
      <c r="AX44" s="220">
        <f>AE46*AU44</f>
        <v>0</v>
      </c>
      <c r="AY44" s="223" t="s">
        <v>27</v>
      </c>
      <c r="AZ44" s="226">
        <f>AU44*100</f>
        <v>200</v>
      </c>
      <c r="BA44" s="45" t="s">
        <v>6</v>
      </c>
      <c r="BB44" s="38" t="s">
        <v>6</v>
      </c>
      <c r="BC44" s="39" t="s">
        <v>6</v>
      </c>
      <c r="BD44" s="45" t="s">
        <v>6</v>
      </c>
      <c r="BE44" s="38" t="s">
        <v>6</v>
      </c>
      <c r="BF44" s="39" t="s">
        <v>6</v>
      </c>
      <c r="BG44" s="40" t="s">
        <v>6</v>
      </c>
    </row>
    <row r="45" spans="1:59" ht="18" customHeight="1">
      <c r="A45" s="338"/>
      <c r="B45" s="254"/>
      <c r="C45" s="257"/>
      <c r="D45" s="257"/>
      <c r="E45" s="9" t="s">
        <v>140</v>
      </c>
      <c r="F45" s="13"/>
      <c r="G45" s="14"/>
      <c r="H45" s="14"/>
      <c r="I45" s="14"/>
      <c r="J45" s="38"/>
      <c r="K45" s="45"/>
      <c r="L45" s="260"/>
      <c r="M45" s="252"/>
      <c r="N45" s="32" t="s">
        <v>59</v>
      </c>
      <c r="O45" s="33" t="s">
        <v>141</v>
      </c>
      <c r="P45" s="33" t="s">
        <v>61</v>
      </c>
      <c r="Q45" s="33" t="s">
        <v>142</v>
      </c>
      <c r="R45" s="218"/>
      <c r="S45" s="218"/>
      <c r="T45" s="263"/>
      <c r="U45" s="264"/>
      <c r="V45" s="13"/>
      <c r="W45" s="14"/>
      <c r="X45" s="14"/>
      <c r="Y45" s="14"/>
      <c r="Z45" s="57"/>
      <c r="AA45" s="58"/>
      <c r="AB45" s="29"/>
      <c r="AC45" s="59"/>
      <c r="AD45" s="251"/>
      <c r="AE45" s="252"/>
      <c r="AF45" s="240"/>
      <c r="AG45" s="244"/>
      <c r="AH45" s="245"/>
      <c r="AI45" s="246"/>
      <c r="AJ45" s="231">
        <v>0</v>
      </c>
      <c r="AK45" s="223"/>
      <c r="AL45" s="227"/>
      <c r="AM45" s="240"/>
      <c r="AN45" s="244"/>
      <c r="AO45" s="245"/>
      <c r="AP45" s="246"/>
      <c r="AQ45" s="221"/>
      <c r="AR45" s="223"/>
      <c r="AS45" s="227"/>
      <c r="AT45" s="240"/>
      <c r="AU45" s="244"/>
      <c r="AV45" s="245"/>
      <c r="AW45" s="246"/>
      <c r="AX45" s="221"/>
      <c r="AY45" s="223"/>
      <c r="AZ45" s="227"/>
      <c r="BA45" s="45"/>
      <c r="BB45" s="38"/>
      <c r="BC45" s="39"/>
      <c r="BD45" s="45"/>
      <c r="BE45" s="38"/>
      <c r="BF45" s="39"/>
      <c r="BG45" s="40"/>
    </row>
    <row r="46" spans="1:59" ht="22.5" customHeight="1">
      <c r="A46" s="337" t="s">
        <v>38</v>
      </c>
      <c r="B46" s="255" t="s">
        <v>38</v>
      </c>
      <c r="C46" s="258" t="s">
        <v>38</v>
      </c>
      <c r="D46" s="258" t="s">
        <v>38</v>
      </c>
      <c r="E46" s="9" t="s">
        <v>50</v>
      </c>
      <c r="F46" s="10" t="s">
        <v>6</v>
      </c>
      <c r="G46" s="11">
        <v>100</v>
      </c>
      <c r="H46" s="12" t="s">
        <v>6</v>
      </c>
      <c r="I46" s="12" t="s">
        <v>64</v>
      </c>
      <c r="J46" s="15" t="s">
        <v>52</v>
      </c>
      <c r="K46" s="16" t="str">
        <f>TEXT(J44+J45,"0.0")</f>
        <v>0.0</v>
      </c>
      <c r="L46" s="17" t="s">
        <v>53</v>
      </c>
      <c r="M46" s="18" t="str">
        <f>TEXT(K46*1/10,"0.0")</f>
        <v>0.0</v>
      </c>
      <c r="N46" s="32" t="s">
        <v>6</v>
      </c>
      <c r="O46" s="33" t="s">
        <v>141</v>
      </c>
      <c r="P46" s="33" t="s">
        <v>6</v>
      </c>
      <c r="Q46" s="33" t="s">
        <v>6</v>
      </c>
      <c r="R46" s="15" t="s">
        <v>82</v>
      </c>
      <c r="S46" s="16" t="str">
        <f>TEXT(R45,"0.0")</f>
        <v>0.0</v>
      </c>
      <c r="T46" s="17" t="s">
        <v>83</v>
      </c>
      <c r="U46" s="18" t="str">
        <f>TEXT(S46*9/10,"0.0")</f>
        <v>0.0</v>
      </c>
      <c r="V46" s="13" t="s">
        <v>6</v>
      </c>
      <c r="W46" s="14" t="s">
        <v>6</v>
      </c>
      <c r="X46" s="14" t="s">
        <v>6</v>
      </c>
      <c r="Y46" s="14" t="s">
        <v>6</v>
      </c>
      <c r="Z46" s="19" t="s">
        <v>6</v>
      </c>
      <c r="AA46" s="20" t="s">
        <v>6</v>
      </c>
      <c r="AB46" s="19" t="s">
        <v>6</v>
      </c>
      <c r="AC46" s="21" t="s">
        <v>6</v>
      </c>
      <c r="AD46" s="22" t="s">
        <v>54</v>
      </c>
      <c r="AE46" s="56" t="str">
        <f>TEXT(M46+U46,"0.0")</f>
        <v>0.0</v>
      </c>
      <c r="AF46" s="24" t="s">
        <v>6</v>
      </c>
      <c r="AG46" s="25" t="s">
        <v>55</v>
      </c>
      <c r="AH46" s="26" t="str">
        <f>TEXT(AG44/AG53*100,"0.0")</f>
        <v>8.3</v>
      </c>
      <c r="AI46" s="27" t="s">
        <v>56</v>
      </c>
      <c r="AJ46" s="231">
        <v>0</v>
      </c>
      <c r="AK46" s="223" t="s">
        <v>6</v>
      </c>
      <c r="AL46" s="227" t="s">
        <v>6</v>
      </c>
      <c r="AM46" s="24" t="s">
        <v>6</v>
      </c>
      <c r="AN46" s="25" t="s">
        <v>55</v>
      </c>
      <c r="AO46" s="26" t="str">
        <f>TEXT(AN44/AN53*100,"0.0")</f>
        <v>8.3</v>
      </c>
      <c r="AP46" s="27" t="s">
        <v>56</v>
      </c>
      <c r="AQ46" s="221" t="s">
        <v>6</v>
      </c>
      <c r="AR46" s="223" t="s">
        <v>6</v>
      </c>
      <c r="AS46" s="227" t="s">
        <v>6</v>
      </c>
      <c r="AT46" s="24" t="s">
        <v>6</v>
      </c>
      <c r="AU46" s="25" t="s">
        <v>55</v>
      </c>
      <c r="AV46" s="26" t="str">
        <f>TEXT(AU44/AU53*100,"0.0")</f>
        <v>12.5</v>
      </c>
      <c r="AW46" s="27" t="s">
        <v>56</v>
      </c>
      <c r="AX46" s="221" t="s">
        <v>6</v>
      </c>
      <c r="AY46" s="223" t="s">
        <v>6</v>
      </c>
      <c r="AZ46" s="227" t="s">
        <v>6</v>
      </c>
      <c r="BA46" s="45" t="s">
        <v>6</v>
      </c>
      <c r="BB46" s="38" t="s">
        <v>6</v>
      </c>
      <c r="BC46" s="39" t="s">
        <v>6</v>
      </c>
      <c r="BD46" s="45" t="s">
        <v>6</v>
      </c>
      <c r="BE46" s="38" t="s">
        <v>6</v>
      </c>
      <c r="BF46" s="39" t="s">
        <v>6</v>
      </c>
      <c r="BG46" s="40" t="s">
        <v>6</v>
      </c>
    </row>
    <row r="47" spans="1:59" ht="19.5" customHeight="1">
      <c r="A47" s="232" t="s">
        <v>143</v>
      </c>
      <c r="B47" s="234" t="s">
        <v>144</v>
      </c>
      <c r="C47" s="234" t="s">
        <v>145</v>
      </c>
      <c r="D47" s="234"/>
      <c r="E47" s="9" t="s">
        <v>146</v>
      </c>
      <c r="F47" s="10" t="s">
        <v>59</v>
      </c>
      <c r="G47" s="11">
        <v>40</v>
      </c>
      <c r="H47" s="12" t="s">
        <v>61</v>
      </c>
      <c r="I47" s="12" t="s">
        <v>101</v>
      </c>
      <c r="J47" s="218"/>
      <c r="K47" s="218"/>
      <c r="L47" s="229" t="s">
        <v>63</v>
      </c>
      <c r="M47" s="236"/>
      <c r="N47" s="13"/>
      <c r="O47" s="14"/>
      <c r="P47" s="14"/>
      <c r="Q47" s="14"/>
      <c r="R47" s="57"/>
      <c r="S47" s="58"/>
      <c r="T47" s="237"/>
      <c r="U47" s="238"/>
      <c r="V47" s="10" t="s">
        <v>59</v>
      </c>
      <c r="W47" s="11">
        <v>40</v>
      </c>
      <c r="X47" s="12" t="s">
        <v>61</v>
      </c>
      <c r="Y47" s="12" t="s">
        <v>101</v>
      </c>
      <c r="Z47" s="218"/>
      <c r="AA47" s="218"/>
      <c r="AB47" s="229" t="s">
        <v>128</v>
      </c>
      <c r="AC47" s="230"/>
      <c r="AD47" s="219" t="s">
        <v>129</v>
      </c>
      <c r="AE47" s="230"/>
      <c r="AF47" s="219" t="s">
        <v>40</v>
      </c>
      <c r="AG47" s="211" t="s">
        <v>147</v>
      </c>
      <c r="AH47" s="211"/>
      <c r="AI47" s="211"/>
      <c r="AJ47" s="220">
        <f>AE50*AG47</f>
        <v>0</v>
      </c>
      <c r="AK47" s="223" t="s">
        <v>148</v>
      </c>
      <c r="AL47" s="226">
        <f>AG47*100</f>
        <v>800</v>
      </c>
      <c r="AM47" s="219" t="s">
        <v>40</v>
      </c>
      <c r="AN47" s="211" t="s">
        <v>147</v>
      </c>
      <c r="AO47" s="211"/>
      <c r="AP47" s="211"/>
      <c r="AQ47" s="220">
        <f>AE50*AN47</f>
        <v>0</v>
      </c>
      <c r="AR47" s="223" t="s">
        <v>148</v>
      </c>
      <c r="AS47" s="225">
        <f>AN47*100</f>
        <v>800</v>
      </c>
      <c r="AT47" s="219" t="s">
        <v>40</v>
      </c>
      <c r="AU47" s="211" t="s">
        <v>149</v>
      </c>
      <c r="AV47" s="211"/>
      <c r="AW47" s="211"/>
      <c r="AX47" s="220">
        <f>AE50*AU47</f>
        <v>0</v>
      </c>
      <c r="AY47" s="223" t="s">
        <v>148</v>
      </c>
      <c r="AZ47" s="225">
        <f>AU47*100</f>
        <v>500</v>
      </c>
      <c r="BA47" s="219" t="s">
        <v>40</v>
      </c>
      <c r="BB47" s="211" t="s">
        <v>96</v>
      </c>
      <c r="BC47" s="211"/>
      <c r="BD47" s="211"/>
      <c r="BE47" s="212">
        <f>AE50*BB47</f>
        <v>0</v>
      </c>
      <c r="BF47" s="214" t="s">
        <v>148</v>
      </c>
      <c r="BG47" s="216">
        <f>BB47*100</f>
        <v>100</v>
      </c>
    </row>
    <row r="48" spans="1:59" ht="19.5" customHeight="1">
      <c r="A48" s="232"/>
      <c r="B48" s="234"/>
      <c r="C48" s="234"/>
      <c r="D48" s="234"/>
      <c r="E48" s="9" t="s">
        <v>150</v>
      </c>
      <c r="F48" s="10" t="s">
        <v>59</v>
      </c>
      <c r="G48" s="11">
        <v>30</v>
      </c>
      <c r="H48" s="12" t="s">
        <v>61</v>
      </c>
      <c r="I48" s="12" t="s">
        <v>111</v>
      </c>
      <c r="J48" s="218"/>
      <c r="K48" s="218"/>
      <c r="L48" s="229"/>
      <c r="M48" s="236"/>
      <c r="N48" s="13"/>
      <c r="O48" s="14"/>
      <c r="P48" s="14"/>
      <c r="Q48" s="14"/>
      <c r="R48" s="29"/>
      <c r="S48" s="31"/>
      <c r="T48" s="237"/>
      <c r="U48" s="238"/>
      <c r="V48" s="10" t="s">
        <v>59</v>
      </c>
      <c r="W48" s="11">
        <v>30</v>
      </c>
      <c r="X48" s="12" t="s">
        <v>61</v>
      </c>
      <c r="Y48" s="12" t="s">
        <v>111</v>
      </c>
      <c r="Z48" s="218"/>
      <c r="AA48" s="218"/>
      <c r="AB48" s="229"/>
      <c r="AC48" s="230"/>
      <c r="AD48" s="219"/>
      <c r="AE48" s="230"/>
      <c r="AF48" s="219"/>
      <c r="AG48" s="211"/>
      <c r="AH48" s="211"/>
      <c r="AI48" s="211"/>
      <c r="AJ48" s="231">
        <v>0</v>
      </c>
      <c r="AK48" s="223"/>
      <c r="AL48" s="227"/>
      <c r="AM48" s="219"/>
      <c r="AN48" s="211"/>
      <c r="AO48" s="211"/>
      <c r="AP48" s="211"/>
      <c r="AQ48" s="221"/>
      <c r="AR48" s="223"/>
      <c r="AS48" s="223"/>
      <c r="AT48" s="219"/>
      <c r="AU48" s="211"/>
      <c r="AV48" s="211"/>
      <c r="AW48" s="211"/>
      <c r="AX48" s="221"/>
      <c r="AY48" s="223"/>
      <c r="AZ48" s="223"/>
      <c r="BA48" s="219"/>
      <c r="BB48" s="211"/>
      <c r="BC48" s="211"/>
      <c r="BD48" s="211"/>
      <c r="BE48" s="212"/>
      <c r="BF48" s="214"/>
      <c r="BG48" s="216"/>
    </row>
    <row r="49" spans="1:59" ht="18" customHeight="1">
      <c r="A49" s="232"/>
      <c r="B49" s="234"/>
      <c r="C49" s="234"/>
      <c r="D49" s="234"/>
      <c r="E49" s="9" t="s">
        <v>151</v>
      </c>
      <c r="F49" s="10" t="s">
        <v>59</v>
      </c>
      <c r="G49" s="11">
        <v>30</v>
      </c>
      <c r="H49" s="12" t="s">
        <v>152</v>
      </c>
      <c r="I49" s="12" t="s">
        <v>153</v>
      </c>
      <c r="J49" s="218"/>
      <c r="K49" s="218"/>
      <c r="L49" s="229"/>
      <c r="M49" s="236"/>
      <c r="N49" s="13"/>
      <c r="O49" s="14"/>
      <c r="P49" s="14"/>
      <c r="Q49" s="14"/>
      <c r="R49" s="29"/>
      <c r="S49" s="31"/>
      <c r="T49" s="237"/>
      <c r="U49" s="238"/>
      <c r="V49" s="10" t="s">
        <v>59</v>
      </c>
      <c r="W49" s="11">
        <v>30</v>
      </c>
      <c r="X49" s="12" t="s">
        <v>152</v>
      </c>
      <c r="Y49" s="12" t="s">
        <v>153</v>
      </c>
      <c r="Z49" s="218"/>
      <c r="AA49" s="218"/>
      <c r="AB49" s="229"/>
      <c r="AC49" s="230"/>
      <c r="AD49" s="219"/>
      <c r="AE49" s="230"/>
      <c r="AF49" s="219"/>
      <c r="AG49" s="211"/>
      <c r="AH49" s="211"/>
      <c r="AI49" s="211"/>
      <c r="AJ49" s="231">
        <v>0</v>
      </c>
      <c r="AK49" s="223"/>
      <c r="AL49" s="227"/>
      <c r="AM49" s="219"/>
      <c r="AN49" s="211"/>
      <c r="AO49" s="211"/>
      <c r="AP49" s="211"/>
      <c r="AQ49" s="221"/>
      <c r="AR49" s="223"/>
      <c r="AS49" s="223"/>
      <c r="AT49" s="219"/>
      <c r="AU49" s="211"/>
      <c r="AV49" s="211"/>
      <c r="AW49" s="211"/>
      <c r="AX49" s="221"/>
      <c r="AY49" s="223"/>
      <c r="AZ49" s="223"/>
      <c r="BA49" s="219"/>
      <c r="BB49" s="211"/>
      <c r="BC49" s="211"/>
      <c r="BD49" s="211"/>
      <c r="BE49" s="212"/>
      <c r="BF49" s="214"/>
      <c r="BG49" s="216"/>
    </row>
    <row r="50" spans="1:59" ht="25.5" customHeight="1">
      <c r="A50" s="233"/>
      <c r="B50" s="235"/>
      <c r="C50" s="235"/>
      <c r="D50" s="235"/>
      <c r="E50" s="60" t="s">
        <v>50</v>
      </c>
      <c r="F50" s="61"/>
      <c r="G50" s="62">
        <v>100</v>
      </c>
      <c r="H50" s="63"/>
      <c r="I50" s="63" t="s">
        <v>154</v>
      </c>
      <c r="J50" s="64" t="s">
        <v>52</v>
      </c>
      <c r="K50" s="65" t="str">
        <f>TEXT(J47+J48+J49,"0.0")</f>
        <v>0.0</v>
      </c>
      <c r="L50" s="66" t="s">
        <v>53</v>
      </c>
      <c r="M50" s="18" t="str">
        <f>TEXT(K50*1/10,"0.0")</f>
        <v>0.0</v>
      </c>
      <c r="N50" s="67"/>
      <c r="O50" s="68"/>
      <c r="P50" s="68"/>
      <c r="Q50" s="68"/>
      <c r="R50" s="69"/>
      <c r="S50" s="70"/>
      <c r="T50" s="69"/>
      <c r="U50" s="71"/>
      <c r="V50" s="61"/>
      <c r="W50" s="62">
        <v>100</v>
      </c>
      <c r="X50" s="63"/>
      <c r="Y50" s="63" t="s">
        <v>142</v>
      </c>
      <c r="Z50" s="64" t="s">
        <v>155</v>
      </c>
      <c r="AA50" s="65" t="str">
        <f>TEXT(Z47+Z48+Z49,"0.0")</f>
        <v>0.0</v>
      </c>
      <c r="AB50" s="66" t="s">
        <v>156</v>
      </c>
      <c r="AC50" s="72" t="str">
        <f>TEXT(AA50*9/10,"0.0")</f>
        <v>0.0</v>
      </c>
      <c r="AD50" s="73" t="s">
        <v>54</v>
      </c>
      <c r="AE50" s="74" t="str">
        <f>TEXT(M50+AC50,"0.0")</f>
        <v>0.0</v>
      </c>
      <c r="AF50" s="75"/>
      <c r="AG50" s="76" t="s">
        <v>55</v>
      </c>
      <c r="AH50" s="77" t="str">
        <f>TEXT(AG47/AG53*100,"0.0")</f>
        <v>33.3</v>
      </c>
      <c r="AI50" s="78" t="s">
        <v>56</v>
      </c>
      <c r="AJ50" s="222" t="s">
        <v>6</v>
      </c>
      <c r="AK50" s="224"/>
      <c r="AL50" s="228"/>
      <c r="AM50" s="75"/>
      <c r="AN50" s="76" t="s">
        <v>55</v>
      </c>
      <c r="AO50" s="77" t="str">
        <f>TEXT(AN47/AN53*100,"0.0")</f>
        <v>33.3</v>
      </c>
      <c r="AP50" s="78" t="s">
        <v>56</v>
      </c>
      <c r="AQ50" s="222"/>
      <c r="AR50" s="224"/>
      <c r="AS50" s="224"/>
      <c r="AT50" s="75"/>
      <c r="AU50" s="76" t="s">
        <v>55</v>
      </c>
      <c r="AV50" s="77" t="str">
        <f>TEXT(AU47/AU53*100,"0.0")</f>
        <v>31.3</v>
      </c>
      <c r="AW50" s="78" t="s">
        <v>56</v>
      </c>
      <c r="AX50" s="222"/>
      <c r="AY50" s="224"/>
      <c r="AZ50" s="224"/>
      <c r="BA50" s="79"/>
      <c r="BB50" s="76" t="s">
        <v>55</v>
      </c>
      <c r="BC50" s="77" t="str">
        <f>TEXT(BB47/BB53*100,"0.0")</f>
        <v>33.3</v>
      </c>
      <c r="BD50" s="78" t="s">
        <v>56</v>
      </c>
      <c r="BE50" s="213"/>
      <c r="BF50" s="215"/>
      <c r="BG50" s="217"/>
    </row>
    <row r="51" spans="1:59" ht="25.5" customHeight="1">
      <c r="A51" s="80"/>
      <c r="B51" s="81"/>
      <c r="C51" s="81"/>
      <c r="D51" s="81"/>
      <c r="E51" s="47" t="s">
        <v>157</v>
      </c>
      <c r="F51" s="82"/>
      <c r="G51" s="83"/>
      <c r="H51" s="83"/>
      <c r="I51" s="83"/>
      <c r="J51" s="207" t="str">
        <f>TEXT(K50+K46+K43+K38+K34+K32+K26+K20+K17+K11+K24,"0.0")</f>
        <v>0.0</v>
      </c>
      <c r="K51" s="208"/>
      <c r="L51" s="84" t="s">
        <v>98</v>
      </c>
      <c r="M51" s="85">
        <f>G50+G46+G43+G38+G34+G32+G26+G20+G17+G11+G24</f>
        <v>1000</v>
      </c>
      <c r="N51" s="86"/>
      <c r="O51" s="87"/>
      <c r="P51" s="87"/>
      <c r="Q51" s="87"/>
      <c r="R51" s="207" t="str">
        <f>TEXT(S17+S46,"0.0")</f>
        <v>0.0</v>
      </c>
      <c r="S51" s="208"/>
      <c r="T51" s="84" t="s">
        <v>98</v>
      </c>
      <c r="U51" s="85">
        <f>O17+O46</f>
        <v>200</v>
      </c>
      <c r="V51" s="86"/>
      <c r="W51" s="87"/>
      <c r="X51" s="87"/>
      <c r="Y51" s="87"/>
      <c r="Z51" s="207" t="str">
        <f>TEXT(AA17+AA43+AA50,"0.0")</f>
        <v>0.0</v>
      </c>
      <c r="AA51" s="208"/>
      <c r="AB51" s="84" t="s">
        <v>98</v>
      </c>
      <c r="AC51" s="85">
        <f>W17+W43+W50</f>
        <v>300</v>
      </c>
      <c r="AD51" s="88"/>
      <c r="AE51" s="89"/>
      <c r="AF51" s="90"/>
      <c r="AG51" s="91"/>
      <c r="AH51" s="92"/>
      <c r="AI51" s="93"/>
      <c r="AJ51" s="94"/>
      <c r="AK51" s="95"/>
      <c r="AL51" s="96"/>
      <c r="AM51" s="90"/>
      <c r="AN51" s="91"/>
      <c r="AO51" s="92"/>
      <c r="AP51" s="93"/>
      <c r="AQ51" s="94"/>
      <c r="AR51" s="95"/>
      <c r="AS51" s="95"/>
      <c r="AT51" s="90"/>
      <c r="AU51" s="91"/>
      <c r="AV51" s="92"/>
      <c r="AW51" s="93"/>
      <c r="AX51" s="94"/>
      <c r="AY51" s="95"/>
      <c r="AZ51" s="95"/>
      <c r="BA51" s="97"/>
      <c r="BB51" s="91"/>
      <c r="BC51" s="92"/>
      <c r="BD51" s="93"/>
      <c r="BE51" s="94"/>
      <c r="BF51" s="95"/>
      <c r="BG51" s="96"/>
    </row>
    <row r="52" spans="1:59" ht="21" customHeight="1">
      <c r="A52" s="98"/>
      <c r="B52" s="99"/>
      <c r="C52" s="99"/>
      <c r="D52" s="99"/>
      <c r="E52" s="100" t="s">
        <v>158</v>
      </c>
      <c r="F52" s="101"/>
      <c r="G52" s="102"/>
      <c r="H52" s="102"/>
      <c r="I52" s="209" t="str">
        <f>TEXT(J51*100/M51,"0.0")</f>
        <v>0.0</v>
      </c>
      <c r="J52" s="210"/>
      <c r="K52" s="210"/>
      <c r="L52" s="102" t="s">
        <v>159</v>
      </c>
      <c r="M52" s="103">
        <v>100</v>
      </c>
      <c r="N52" s="104"/>
      <c r="O52" s="102"/>
      <c r="P52" s="102"/>
      <c r="Q52" s="209" t="str">
        <f>TEXT(R51*100/U51,"0.0")</f>
        <v>0.0</v>
      </c>
      <c r="R52" s="210"/>
      <c r="S52" s="210"/>
      <c r="T52" s="102" t="s">
        <v>159</v>
      </c>
      <c r="U52" s="103">
        <v>100</v>
      </c>
      <c r="V52" s="104"/>
      <c r="W52" s="102"/>
      <c r="X52" s="102"/>
      <c r="Y52" s="209" t="str">
        <f>TEXT(Z51*100/AC51,"0.0")</f>
        <v>0.0</v>
      </c>
      <c r="Z52" s="210"/>
      <c r="AA52" s="210"/>
      <c r="AB52" s="102" t="s">
        <v>159</v>
      </c>
      <c r="AC52" s="103">
        <v>100</v>
      </c>
      <c r="AD52" s="105"/>
      <c r="AE52" s="106"/>
      <c r="AF52" s="97"/>
      <c r="AG52" s="91"/>
      <c r="AH52" s="92"/>
      <c r="AI52" s="93"/>
      <c r="AJ52" s="94"/>
      <c r="AK52" s="95"/>
      <c r="AL52" s="96"/>
      <c r="AM52" s="97"/>
      <c r="AN52" s="91"/>
      <c r="AO52" s="92"/>
      <c r="AP52" s="93"/>
      <c r="AQ52" s="94"/>
      <c r="AR52" s="95"/>
      <c r="AS52" s="95"/>
      <c r="AT52" s="97"/>
      <c r="AU52" s="91"/>
      <c r="AV52" s="92"/>
      <c r="AW52" s="93"/>
      <c r="AX52" s="94"/>
      <c r="AY52" s="95"/>
      <c r="AZ52" s="95"/>
      <c r="BA52" s="97"/>
      <c r="BB52" s="91"/>
      <c r="BC52" s="92"/>
      <c r="BD52" s="93"/>
      <c r="BE52" s="94"/>
      <c r="BF52" s="95"/>
      <c r="BG52" s="96"/>
    </row>
    <row r="53" spans="1:59" ht="17.25" customHeight="1">
      <c r="A53" s="107"/>
      <c r="B53" s="108"/>
      <c r="C53" s="108"/>
      <c r="D53" s="108"/>
      <c r="E53" s="109"/>
      <c r="F53" s="110"/>
      <c r="G53" s="111"/>
      <c r="H53" s="111"/>
      <c r="I53" s="112"/>
      <c r="J53" s="112"/>
      <c r="K53" s="112"/>
      <c r="L53" s="111"/>
      <c r="M53" s="113"/>
      <c r="N53" s="114"/>
      <c r="O53" s="111"/>
      <c r="P53" s="111"/>
      <c r="Q53" s="112"/>
      <c r="R53" s="112"/>
      <c r="S53" s="112"/>
      <c r="T53" s="111"/>
      <c r="U53" s="113"/>
      <c r="V53" s="114"/>
      <c r="W53" s="111"/>
      <c r="X53" s="111"/>
      <c r="Y53" s="112"/>
      <c r="Z53" s="112"/>
      <c r="AA53" s="112"/>
      <c r="AB53" s="111"/>
      <c r="AC53" s="113"/>
      <c r="AD53" s="114"/>
      <c r="AE53" s="115"/>
      <c r="AF53" s="198"/>
      <c r="AG53" s="201">
        <f>AG7+AG12+AG18+AG21+AG25+AG27+AG33+AG35+AG39+AG44+AG47</f>
        <v>24</v>
      </c>
      <c r="AH53" s="201"/>
      <c r="AI53" s="201"/>
      <c r="AJ53" s="116">
        <f>AJ7+AJ12+AJ18+AJ21+AJ25+AJ27+AJ33+AJ35+AJ39+AJ44+AJ47</f>
        <v>0</v>
      </c>
      <c r="AK53" s="117" t="s">
        <v>148</v>
      </c>
      <c r="AL53" s="118">
        <f>AL7+AL12+AL18+AL21+AL25+AL27+AL33+AL35+AL39+AL44+AL47</f>
        <v>2400</v>
      </c>
      <c r="AM53" s="198"/>
      <c r="AN53" s="201">
        <f>AN7+AN12+AN18+AN21+AN25+AN27+AN33+AN35+AN39+AN44+AN47</f>
        <v>24</v>
      </c>
      <c r="AO53" s="201"/>
      <c r="AP53" s="201"/>
      <c r="AQ53" s="116">
        <f>AQ7+AQ12+AQ18+AQ21+AQ25+AQ27+AQ33+AQ35+AQ39+AQ44+AQ47</f>
        <v>0</v>
      </c>
      <c r="AR53" s="117" t="s">
        <v>148</v>
      </c>
      <c r="AS53" s="118">
        <f>AS7+AS12+AS18+AS21+AS25+AS27+AS33+AS35+AS39+AS44+AS47</f>
        <v>2400</v>
      </c>
      <c r="AT53" s="198"/>
      <c r="AU53" s="201">
        <f>AU7+AU12+AU18+AU21+AU25+AU39+AU44+AU47</f>
        <v>16</v>
      </c>
      <c r="AV53" s="201"/>
      <c r="AW53" s="201"/>
      <c r="AX53" s="116">
        <f>AX7+AX12+AX18+AX21+AX25+AX39+AX44+AX47</f>
        <v>0</v>
      </c>
      <c r="AY53" s="117" t="s">
        <v>148</v>
      </c>
      <c r="AZ53" s="118">
        <f>AZ7+AZ12+AZ18+AZ21+AZ25+AZ39+AZ44+AZ47</f>
        <v>1600</v>
      </c>
      <c r="BA53" s="198"/>
      <c r="BB53" s="201">
        <f>BB33+BB47</f>
        <v>3</v>
      </c>
      <c r="BC53" s="201"/>
      <c r="BD53" s="201"/>
      <c r="BE53" s="116">
        <f>BE33+BE47</f>
        <v>0</v>
      </c>
      <c r="BF53" s="117" t="s">
        <v>148</v>
      </c>
      <c r="BG53" s="118">
        <f>BG33+BG47</f>
        <v>300</v>
      </c>
    </row>
    <row r="54" spans="1:59" ht="22.5" customHeight="1">
      <c r="A54" s="107"/>
      <c r="B54" s="108"/>
      <c r="C54" s="108"/>
      <c r="D54" s="108"/>
      <c r="E54" s="119"/>
      <c r="F54" s="110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20"/>
      <c r="AF54" s="199"/>
      <c r="AG54" s="202"/>
      <c r="AH54" s="202"/>
      <c r="AI54" s="202"/>
      <c r="AJ54" s="203">
        <f>ROUND(AJ53/AL53*100,0)</f>
        <v>0</v>
      </c>
      <c r="AK54" s="203"/>
      <c r="AL54" s="204"/>
      <c r="AM54" s="199"/>
      <c r="AN54" s="202"/>
      <c r="AO54" s="202"/>
      <c r="AP54" s="202"/>
      <c r="AQ54" s="203">
        <f>ROUND(AQ53/AS53*100,0)</f>
        <v>0</v>
      </c>
      <c r="AR54" s="203"/>
      <c r="AS54" s="204"/>
      <c r="AT54" s="199"/>
      <c r="AU54" s="202"/>
      <c r="AV54" s="202"/>
      <c r="AW54" s="202"/>
      <c r="AX54" s="203">
        <f>ROUND(AX53/AZ53*100,0)</f>
        <v>0</v>
      </c>
      <c r="AY54" s="203"/>
      <c r="AZ54" s="204"/>
      <c r="BA54" s="199"/>
      <c r="BB54" s="202"/>
      <c r="BC54" s="202"/>
      <c r="BD54" s="202"/>
      <c r="BE54" s="203">
        <f>ROUND(BE53/BG53*100,0)</f>
        <v>0</v>
      </c>
      <c r="BF54" s="203"/>
      <c r="BG54" s="204"/>
    </row>
    <row r="55" spans="1:59" ht="25.5" customHeight="1">
      <c r="A55" s="107" t="s">
        <v>160</v>
      </c>
      <c r="B55" s="108"/>
      <c r="C55" s="108"/>
      <c r="D55" s="108"/>
      <c r="E55" s="119"/>
      <c r="F55" s="110" t="s">
        <v>161</v>
      </c>
      <c r="G55" s="111"/>
      <c r="H55" s="111"/>
      <c r="I55" s="111"/>
      <c r="J55" s="111"/>
      <c r="K55" s="111"/>
      <c r="L55" s="111"/>
      <c r="M55" s="111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21"/>
      <c r="AF55" s="200"/>
      <c r="AG55" s="122" t="s">
        <v>162</v>
      </c>
      <c r="AH55" s="123">
        <v>100</v>
      </c>
      <c r="AI55" s="124" t="s">
        <v>163</v>
      </c>
      <c r="AJ55" s="205"/>
      <c r="AK55" s="205"/>
      <c r="AL55" s="206"/>
      <c r="AM55" s="200"/>
      <c r="AN55" s="122" t="s">
        <v>55</v>
      </c>
      <c r="AO55" s="123">
        <v>100</v>
      </c>
      <c r="AP55" s="124" t="s">
        <v>56</v>
      </c>
      <c r="AQ55" s="205"/>
      <c r="AR55" s="205"/>
      <c r="AS55" s="206"/>
      <c r="AT55" s="200"/>
      <c r="AU55" s="122" t="s">
        <v>55</v>
      </c>
      <c r="AV55" s="123">
        <v>100</v>
      </c>
      <c r="AW55" s="124" t="s">
        <v>56</v>
      </c>
      <c r="AX55" s="205"/>
      <c r="AY55" s="205"/>
      <c r="AZ55" s="206"/>
      <c r="BA55" s="200"/>
      <c r="BB55" s="122" t="s">
        <v>55</v>
      </c>
      <c r="BC55" s="125" t="s">
        <v>65</v>
      </c>
      <c r="BD55" s="124" t="s">
        <v>56</v>
      </c>
      <c r="BE55" s="205"/>
      <c r="BF55" s="205"/>
      <c r="BG55" s="206"/>
    </row>
    <row r="56" spans="1:59" ht="25.5" customHeight="1">
      <c r="A56" s="107"/>
      <c r="B56" s="108"/>
      <c r="C56" s="108"/>
      <c r="D56" s="108"/>
      <c r="E56" s="108"/>
      <c r="F56" s="180" t="s">
        <v>164</v>
      </c>
      <c r="G56" s="181"/>
      <c r="H56" s="181"/>
      <c r="I56" s="181"/>
      <c r="J56" s="181"/>
      <c r="K56" s="181"/>
      <c r="L56" s="181"/>
      <c r="M56" s="182"/>
      <c r="N56" s="126" t="s">
        <v>165</v>
      </c>
      <c r="O56" s="127"/>
      <c r="P56" s="127"/>
      <c r="Q56" s="127"/>
      <c r="R56" s="127"/>
      <c r="S56" s="128"/>
      <c r="T56" s="127" t="s">
        <v>166</v>
      </c>
      <c r="U56" s="129"/>
      <c r="V56" s="111"/>
      <c r="W56" s="111"/>
      <c r="X56" s="111"/>
      <c r="Y56" s="111"/>
      <c r="Z56" s="111"/>
      <c r="AA56" s="111"/>
      <c r="AB56" s="111"/>
      <c r="AC56" s="111"/>
      <c r="AD56" s="111"/>
      <c r="AE56" s="120"/>
      <c r="AF56" s="186">
        <f>S56+S57</f>
        <v>0</v>
      </c>
      <c r="AG56" s="187"/>
      <c r="AH56" s="187"/>
      <c r="AI56" s="187"/>
      <c r="AJ56" s="187"/>
      <c r="AK56" s="187"/>
      <c r="AL56" s="188"/>
      <c r="AM56" s="192"/>
      <c r="AN56" s="193"/>
      <c r="AO56" s="193"/>
      <c r="AP56" s="193"/>
      <c r="AQ56" s="193"/>
      <c r="AR56" s="193"/>
      <c r="AS56" s="194"/>
      <c r="AT56" s="192"/>
      <c r="AU56" s="193"/>
      <c r="AV56" s="193"/>
      <c r="AW56" s="193"/>
      <c r="AX56" s="193"/>
      <c r="AY56" s="193"/>
      <c r="AZ56" s="194"/>
      <c r="BA56" s="192"/>
      <c r="BB56" s="193"/>
      <c r="BC56" s="193"/>
      <c r="BD56" s="193"/>
      <c r="BE56" s="193"/>
      <c r="BF56" s="193"/>
      <c r="BG56" s="194"/>
    </row>
    <row r="57" spans="1:59" ht="25.5" customHeight="1">
      <c r="A57" s="107"/>
      <c r="B57" s="108"/>
      <c r="C57" s="108"/>
      <c r="D57" s="108"/>
      <c r="E57" s="108"/>
      <c r="F57" s="183"/>
      <c r="G57" s="184"/>
      <c r="H57" s="184"/>
      <c r="I57" s="184"/>
      <c r="J57" s="184"/>
      <c r="K57" s="184"/>
      <c r="L57" s="184"/>
      <c r="M57" s="185"/>
      <c r="N57" s="126" t="s">
        <v>167</v>
      </c>
      <c r="O57" s="127"/>
      <c r="P57" s="127"/>
      <c r="Q57" s="127"/>
      <c r="R57" s="127"/>
      <c r="S57" s="128"/>
      <c r="T57" s="127" t="s">
        <v>166</v>
      </c>
      <c r="U57" s="129"/>
      <c r="V57" s="111"/>
      <c r="W57" s="111"/>
      <c r="X57" s="111"/>
      <c r="Y57" s="111"/>
      <c r="Z57" s="111"/>
      <c r="AA57" s="111"/>
      <c r="AB57" s="111"/>
      <c r="AC57" s="111"/>
      <c r="AD57" s="111"/>
      <c r="AE57" s="120"/>
      <c r="AF57" s="189"/>
      <c r="AG57" s="190"/>
      <c r="AH57" s="190"/>
      <c r="AI57" s="190"/>
      <c r="AJ57" s="190"/>
      <c r="AK57" s="190"/>
      <c r="AL57" s="191"/>
      <c r="AM57" s="195"/>
      <c r="AN57" s="196"/>
      <c r="AO57" s="196"/>
      <c r="AP57" s="196"/>
      <c r="AQ57" s="196"/>
      <c r="AR57" s="196"/>
      <c r="AS57" s="197"/>
      <c r="AT57" s="195"/>
      <c r="AU57" s="196"/>
      <c r="AV57" s="196"/>
      <c r="AW57" s="196"/>
      <c r="AX57" s="196"/>
      <c r="AY57" s="196"/>
      <c r="AZ57" s="197"/>
      <c r="BA57" s="195"/>
      <c r="BB57" s="196"/>
      <c r="BC57" s="196"/>
      <c r="BD57" s="196"/>
      <c r="BE57" s="196"/>
      <c r="BF57" s="196"/>
      <c r="BG57" s="197"/>
    </row>
    <row r="58" spans="1:59" ht="32.25" customHeight="1">
      <c r="A58" s="107"/>
      <c r="B58" s="108"/>
      <c r="C58" s="108"/>
      <c r="D58" s="108"/>
      <c r="E58" s="119"/>
      <c r="F58" s="130" t="s">
        <v>168</v>
      </c>
      <c r="G58" s="131"/>
      <c r="H58" s="131"/>
      <c r="I58" s="131"/>
      <c r="J58" s="131"/>
      <c r="K58" s="131"/>
      <c r="L58" s="131"/>
      <c r="M58" s="131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3"/>
      <c r="AF58" s="177"/>
      <c r="AG58" s="177"/>
      <c r="AH58" s="177"/>
      <c r="AI58" s="177"/>
      <c r="AJ58" s="177"/>
      <c r="AK58" s="177"/>
      <c r="AL58" s="177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</row>
    <row r="59" spans="1:59" ht="1.5" customHeight="1">
      <c r="A59" s="107"/>
      <c r="B59" s="108"/>
      <c r="C59" s="108"/>
      <c r="D59" s="108"/>
      <c r="E59" s="119"/>
      <c r="F59" s="134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6"/>
      <c r="AF59" s="177"/>
      <c r="AG59" s="177"/>
      <c r="AH59" s="177"/>
      <c r="AI59" s="177"/>
      <c r="AJ59" s="177"/>
      <c r="AK59" s="177"/>
      <c r="AL59" s="177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</row>
    <row r="60" spans="1:59" ht="42" customHeight="1">
      <c r="A60" s="107"/>
      <c r="B60" s="108"/>
      <c r="C60" s="108"/>
      <c r="D60" s="108"/>
      <c r="E60" s="119"/>
      <c r="F60" s="175" t="s">
        <v>169</v>
      </c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37"/>
      <c r="AF60" s="177"/>
      <c r="AG60" s="177"/>
      <c r="AH60" s="177"/>
      <c r="AI60" s="177"/>
      <c r="AJ60" s="177"/>
      <c r="AK60" s="177"/>
      <c r="AL60" s="177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</row>
    <row r="61" spans="1:59" ht="27" customHeight="1">
      <c r="A61" s="107"/>
      <c r="B61" s="108"/>
      <c r="C61" s="108"/>
      <c r="D61" s="108"/>
      <c r="E61" s="119"/>
      <c r="F61" s="138" t="s">
        <v>170</v>
      </c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3"/>
      <c r="AF61" s="179">
        <f>AJ54+AF58+AF60+AF56</f>
        <v>0</v>
      </c>
      <c r="AG61" s="179"/>
      <c r="AH61" s="179"/>
      <c r="AI61" s="179"/>
      <c r="AJ61" s="179"/>
      <c r="AK61" s="179"/>
      <c r="AL61" s="179"/>
      <c r="AM61" s="179">
        <f>AQ54+AM58+AM60</f>
        <v>0</v>
      </c>
      <c r="AN61" s="179"/>
      <c r="AO61" s="179"/>
      <c r="AP61" s="179"/>
      <c r="AQ61" s="179"/>
      <c r="AR61" s="179"/>
      <c r="AS61" s="179"/>
      <c r="AT61" s="179">
        <f>AX54+AT58+AT60</f>
        <v>0</v>
      </c>
      <c r="AU61" s="179"/>
      <c r="AV61" s="179"/>
      <c r="AW61" s="179"/>
      <c r="AX61" s="179"/>
      <c r="AY61" s="179"/>
      <c r="AZ61" s="179"/>
      <c r="BA61" s="179">
        <f>BE54+BA58+BA60</f>
        <v>0</v>
      </c>
      <c r="BB61" s="179"/>
      <c r="BC61" s="179"/>
      <c r="BD61" s="179"/>
      <c r="BE61" s="179"/>
      <c r="BF61" s="179"/>
      <c r="BG61" s="179"/>
    </row>
    <row r="62" spans="1:59" ht="0.75" customHeight="1">
      <c r="A62" s="98"/>
      <c r="B62" s="99"/>
      <c r="C62" s="99"/>
      <c r="D62" s="99"/>
      <c r="E62" s="139"/>
      <c r="F62" s="134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6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</row>
    <row r="63" spans="1:59" ht="11.25" customHeight="1">
      <c r="A63" s="162" t="s">
        <v>171</v>
      </c>
      <c r="B63" s="162"/>
      <c r="C63" s="162"/>
      <c r="D63" s="162"/>
      <c r="E63" s="162"/>
      <c r="F63" s="163" t="s">
        <v>172</v>
      </c>
      <c r="G63" s="164"/>
      <c r="H63" s="164"/>
      <c r="I63" s="164"/>
      <c r="J63" s="164"/>
      <c r="K63" s="164"/>
      <c r="L63" s="164"/>
      <c r="M63" s="165"/>
      <c r="N63" s="163" t="s">
        <v>173</v>
      </c>
      <c r="O63" s="164"/>
      <c r="P63" s="164"/>
      <c r="Q63" s="164"/>
      <c r="R63" s="164"/>
      <c r="S63" s="164"/>
      <c r="T63" s="164"/>
      <c r="U63" s="165"/>
      <c r="V63" s="163" t="s">
        <v>174</v>
      </c>
      <c r="W63" s="164"/>
      <c r="X63" s="164"/>
      <c r="Y63" s="164"/>
      <c r="Z63" s="164"/>
      <c r="AA63" s="164"/>
      <c r="AB63" s="164"/>
      <c r="AC63" s="165"/>
      <c r="AD63" s="140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2"/>
      <c r="AT63" s="142"/>
      <c r="AU63" s="142"/>
      <c r="AV63" s="142"/>
      <c r="AW63" s="142"/>
      <c r="AX63" s="142"/>
      <c r="AY63" s="142"/>
      <c r="AZ63" s="142"/>
      <c r="BA63" s="143"/>
      <c r="BB63" s="143"/>
      <c r="BC63" s="143"/>
      <c r="BD63" s="143"/>
      <c r="BE63" s="143"/>
      <c r="BF63" s="143"/>
      <c r="BG63" s="143"/>
    </row>
    <row r="64" spans="1:52" ht="14.25" customHeight="1">
      <c r="A64" s="162"/>
      <c r="B64" s="162"/>
      <c r="C64" s="162"/>
      <c r="D64" s="162"/>
      <c r="E64" s="162"/>
      <c r="F64" s="166"/>
      <c r="G64" s="167"/>
      <c r="H64" s="167"/>
      <c r="I64" s="167"/>
      <c r="J64" s="167"/>
      <c r="K64" s="167"/>
      <c r="L64" s="167"/>
      <c r="M64" s="168"/>
      <c r="N64" s="166"/>
      <c r="O64" s="167"/>
      <c r="P64" s="167"/>
      <c r="Q64" s="167"/>
      <c r="R64" s="167"/>
      <c r="S64" s="167"/>
      <c r="T64" s="167"/>
      <c r="U64" s="168"/>
      <c r="V64" s="166"/>
      <c r="W64" s="167"/>
      <c r="X64" s="167"/>
      <c r="Y64" s="167"/>
      <c r="Z64" s="167"/>
      <c r="AA64" s="167"/>
      <c r="AB64" s="167"/>
      <c r="AC64" s="168"/>
      <c r="AD64" s="144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2"/>
      <c r="AT64" s="146"/>
      <c r="AU64" s="147" t="s">
        <v>175</v>
      </c>
      <c r="AV64" s="147"/>
      <c r="AX64" s="143"/>
      <c r="AY64" s="143"/>
      <c r="AZ64" s="143"/>
    </row>
    <row r="65" spans="1:52" ht="17.25" customHeight="1">
      <c r="A65" s="162"/>
      <c r="B65" s="162"/>
      <c r="C65" s="162"/>
      <c r="D65" s="162"/>
      <c r="E65" s="162"/>
      <c r="F65" s="169"/>
      <c r="G65" s="170"/>
      <c r="H65" s="170"/>
      <c r="I65" s="170"/>
      <c r="J65" s="170"/>
      <c r="K65" s="170"/>
      <c r="L65" s="170"/>
      <c r="M65" s="171"/>
      <c r="N65" s="169"/>
      <c r="O65" s="170"/>
      <c r="P65" s="170"/>
      <c r="Q65" s="170"/>
      <c r="R65" s="170"/>
      <c r="S65" s="170"/>
      <c r="T65" s="170"/>
      <c r="U65" s="171"/>
      <c r="V65" s="169"/>
      <c r="W65" s="170"/>
      <c r="X65" s="170"/>
      <c r="Y65" s="170"/>
      <c r="Z65" s="170"/>
      <c r="AA65" s="170"/>
      <c r="AB65" s="170"/>
      <c r="AC65" s="171"/>
      <c r="AD65" s="148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2"/>
      <c r="AT65" s="150" t="s">
        <v>59</v>
      </c>
      <c r="AU65" s="147" t="s">
        <v>176</v>
      </c>
      <c r="AV65" s="147"/>
      <c r="AX65" s="143"/>
      <c r="AY65" s="143"/>
      <c r="AZ65" s="143"/>
    </row>
    <row r="66" spans="1:52" ht="17.25" customHeight="1">
      <c r="A66" s="162"/>
      <c r="B66" s="162"/>
      <c r="C66" s="162"/>
      <c r="D66" s="162"/>
      <c r="E66" s="162"/>
      <c r="F66" s="169"/>
      <c r="G66" s="170"/>
      <c r="H66" s="170"/>
      <c r="I66" s="170"/>
      <c r="J66" s="170"/>
      <c r="K66" s="170"/>
      <c r="L66" s="170"/>
      <c r="M66" s="171"/>
      <c r="N66" s="169"/>
      <c r="O66" s="170"/>
      <c r="P66" s="170"/>
      <c r="Q66" s="170"/>
      <c r="R66" s="170"/>
      <c r="S66" s="170"/>
      <c r="T66" s="170"/>
      <c r="U66" s="171"/>
      <c r="V66" s="169"/>
      <c r="W66" s="170"/>
      <c r="X66" s="170"/>
      <c r="Y66" s="170"/>
      <c r="Z66" s="170"/>
      <c r="AA66" s="170"/>
      <c r="AB66" s="170"/>
      <c r="AC66" s="171"/>
      <c r="AD66" s="148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2"/>
      <c r="AT66" s="150" t="s">
        <v>92</v>
      </c>
      <c r="AU66" s="147" t="s">
        <v>177</v>
      </c>
      <c r="AV66" s="147"/>
      <c r="AX66" s="143"/>
      <c r="AY66" s="143"/>
      <c r="AZ66" s="143"/>
    </row>
    <row r="67" spans="1:48" ht="17.25" customHeight="1">
      <c r="A67" s="162"/>
      <c r="B67" s="162"/>
      <c r="C67" s="162"/>
      <c r="D67" s="162"/>
      <c r="E67" s="162"/>
      <c r="F67" s="169"/>
      <c r="G67" s="170"/>
      <c r="H67" s="170"/>
      <c r="I67" s="170"/>
      <c r="J67" s="170"/>
      <c r="K67" s="170"/>
      <c r="L67" s="170"/>
      <c r="M67" s="171"/>
      <c r="N67" s="169"/>
      <c r="O67" s="170"/>
      <c r="P67" s="170"/>
      <c r="Q67" s="170"/>
      <c r="R67" s="170"/>
      <c r="S67" s="170"/>
      <c r="T67" s="170"/>
      <c r="U67" s="171"/>
      <c r="V67" s="169"/>
      <c r="W67" s="170"/>
      <c r="X67" s="170"/>
      <c r="Y67" s="170"/>
      <c r="Z67" s="170"/>
      <c r="AA67" s="170"/>
      <c r="AB67" s="170"/>
      <c r="AC67" s="171"/>
      <c r="AD67" s="148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2"/>
      <c r="AT67" s="150" t="s">
        <v>178</v>
      </c>
      <c r="AU67" s="147" t="s">
        <v>179</v>
      </c>
      <c r="AV67" s="147"/>
    </row>
    <row r="68" spans="1:48" ht="14.25" customHeight="1">
      <c r="A68" s="162"/>
      <c r="B68" s="162"/>
      <c r="C68" s="162"/>
      <c r="D68" s="162"/>
      <c r="E68" s="162"/>
      <c r="F68" s="169"/>
      <c r="G68" s="170"/>
      <c r="H68" s="170"/>
      <c r="I68" s="170"/>
      <c r="J68" s="170"/>
      <c r="K68" s="170"/>
      <c r="L68" s="170"/>
      <c r="M68" s="171"/>
      <c r="N68" s="169"/>
      <c r="O68" s="170"/>
      <c r="P68" s="170"/>
      <c r="Q68" s="170"/>
      <c r="R68" s="170"/>
      <c r="S68" s="170"/>
      <c r="T68" s="170"/>
      <c r="U68" s="171"/>
      <c r="V68" s="169"/>
      <c r="W68" s="170"/>
      <c r="X68" s="170"/>
      <c r="Y68" s="170"/>
      <c r="Z68" s="170"/>
      <c r="AA68" s="170"/>
      <c r="AB68" s="170"/>
      <c r="AC68" s="171"/>
      <c r="AD68" s="148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2"/>
      <c r="AT68" s="150" t="s">
        <v>180</v>
      </c>
      <c r="AU68" s="147" t="s">
        <v>181</v>
      </c>
      <c r="AV68" s="147"/>
    </row>
    <row r="69" spans="1:45" ht="9.75" customHeight="1">
      <c r="A69" s="162"/>
      <c r="B69" s="162"/>
      <c r="C69" s="162"/>
      <c r="D69" s="162"/>
      <c r="E69" s="162"/>
      <c r="F69" s="169"/>
      <c r="G69" s="170"/>
      <c r="H69" s="170"/>
      <c r="I69" s="170"/>
      <c r="J69" s="170"/>
      <c r="K69" s="170"/>
      <c r="L69" s="170"/>
      <c r="M69" s="171"/>
      <c r="N69" s="169"/>
      <c r="O69" s="170"/>
      <c r="P69" s="170"/>
      <c r="Q69" s="170"/>
      <c r="R69" s="170"/>
      <c r="S69" s="170"/>
      <c r="T69" s="170"/>
      <c r="U69" s="171"/>
      <c r="V69" s="169"/>
      <c r="W69" s="170"/>
      <c r="X69" s="170"/>
      <c r="Y69" s="170"/>
      <c r="Z69" s="170"/>
      <c r="AA69" s="170"/>
      <c r="AB69" s="170"/>
      <c r="AC69" s="171"/>
      <c r="AD69" s="148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2"/>
    </row>
    <row r="70" spans="1:47" ht="15.75" customHeight="1">
      <c r="A70" s="162"/>
      <c r="B70" s="162"/>
      <c r="C70" s="162"/>
      <c r="D70" s="162"/>
      <c r="E70" s="162"/>
      <c r="F70" s="169"/>
      <c r="G70" s="170"/>
      <c r="H70" s="170"/>
      <c r="I70" s="170"/>
      <c r="J70" s="170"/>
      <c r="K70" s="170"/>
      <c r="L70" s="170"/>
      <c r="M70" s="171"/>
      <c r="N70" s="169"/>
      <c r="O70" s="170"/>
      <c r="P70" s="170"/>
      <c r="Q70" s="170"/>
      <c r="R70" s="170"/>
      <c r="S70" s="170"/>
      <c r="T70" s="170"/>
      <c r="U70" s="171"/>
      <c r="V70" s="169"/>
      <c r="W70" s="170"/>
      <c r="X70" s="170"/>
      <c r="Y70" s="170"/>
      <c r="Z70" s="170"/>
      <c r="AA70" s="170"/>
      <c r="AB70" s="170"/>
      <c r="AC70" s="171"/>
      <c r="AD70" s="148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2"/>
      <c r="AT70" s="151" t="s">
        <v>182</v>
      </c>
      <c r="AU70" s="152" t="s">
        <v>183</v>
      </c>
    </row>
    <row r="71" spans="1:47" ht="15.75" customHeight="1">
      <c r="A71" s="162"/>
      <c r="B71" s="162"/>
      <c r="C71" s="162"/>
      <c r="D71" s="162"/>
      <c r="E71" s="162"/>
      <c r="F71" s="169"/>
      <c r="G71" s="170"/>
      <c r="H71" s="170"/>
      <c r="I71" s="170"/>
      <c r="J71" s="170"/>
      <c r="K71" s="170"/>
      <c r="L71" s="170"/>
      <c r="M71" s="171"/>
      <c r="N71" s="169"/>
      <c r="O71" s="170"/>
      <c r="P71" s="170"/>
      <c r="Q71" s="170"/>
      <c r="R71" s="170"/>
      <c r="S71" s="170"/>
      <c r="T71" s="170"/>
      <c r="U71" s="171"/>
      <c r="V71" s="169"/>
      <c r="W71" s="170"/>
      <c r="X71" s="170"/>
      <c r="Y71" s="170"/>
      <c r="Z71" s="170"/>
      <c r="AA71" s="170"/>
      <c r="AB71" s="170"/>
      <c r="AC71" s="171"/>
      <c r="AD71" s="148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2"/>
      <c r="AU71" s="4" t="s">
        <v>184</v>
      </c>
    </row>
    <row r="72" spans="1:47" ht="1.5" customHeight="1">
      <c r="A72" s="162"/>
      <c r="B72" s="162"/>
      <c r="C72" s="162"/>
      <c r="D72" s="162"/>
      <c r="E72" s="162"/>
      <c r="F72" s="169"/>
      <c r="G72" s="170"/>
      <c r="H72" s="170"/>
      <c r="I72" s="170"/>
      <c r="J72" s="170"/>
      <c r="K72" s="170"/>
      <c r="L72" s="170"/>
      <c r="M72" s="171"/>
      <c r="N72" s="169"/>
      <c r="O72" s="170"/>
      <c r="P72" s="170"/>
      <c r="Q72" s="170"/>
      <c r="R72" s="170"/>
      <c r="S72" s="170"/>
      <c r="T72" s="170"/>
      <c r="U72" s="171"/>
      <c r="V72" s="169"/>
      <c r="W72" s="170"/>
      <c r="X72" s="170"/>
      <c r="Y72" s="170"/>
      <c r="Z72" s="170"/>
      <c r="AA72" s="170"/>
      <c r="AB72" s="170"/>
      <c r="AC72" s="171"/>
      <c r="AD72" s="148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2"/>
      <c r="AU72" s="5"/>
    </row>
    <row r="73" spans="1:44" ht="18" customHeight="1">
      <c r="A73" s="162"/>
      <c r="B73" s="162"/>
      <c r="C73" s="162"/>
      <c r="D73" s="162"/>
      <c r="E73" s="162"/>
      <c r="F73" s="172"/>
      <c r="G73" s="173"/>
      <c r="H73" s="173"/>
      <c r="I73" s="173"/>
      <c r="J73" s="173"/>
      <c r="K73" s="173"/>
      <c r="L73" s="173"/>
      <c r="M73" s="174"/>
      <c r="N73" s="172"/>
      <c r="O73" s="173"/>
      <c r="P73" s="173"/>
      <c r="Q73" s="173"/>
      <c r="R73" s="173"/>
      <c r="S73" s="173"/>
      <c r="T73" s="173"/>
      <c r="U73" s="174"/>
      <c r="V73" s="172"/>
      <c r="W73" s="173"/>
      <c r="X73" s="173"/>
      <c r="Y73" s="173"/>
      <c r="Z73" s="173"/>
      <c r="AA73" s="173"/>
      <c r="AB73" s="173"/>
      <c r="AC73" s="174"/>
      <c r="AD73" s="148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</row>
    <row r="76" spans="6:20" ht="13.5" customHeight="1">
      <c r="F76" s="161"/>
      <c r="G76" s="161"/>
      <c r="H76" s="161"/>
      <c r="I76" s="161"/>
      <c r="L76" s="153"/>
      <c r="T76" s="153"/>
    </row>
    <row r="77" spans="12:20" ht="13.5" customHeight="1">
      <c r="L77" s="153"/>
      <c r="T77" s="153"/>
    </row>
    <row r="78" ht="13.5" customHeight="1"/>
    <row r="79" ht="13.5" customHeight="1"/>
    <row r="80" ht="13.5" customHeight="1"/>
    <row r="81" ht="13.5" customHeight="1"/>
    <row r="82" ht="13.5" customHeight="1"/>
    <row r="83" ht="17.25" customHeight="1"/>
    <row r="84" ht="13.5" customHeight="1"/>
  </sheetData>
  <sheetProtection/>
  <mergeCells count="454">
    <mergeCell ref="F1:M1"/>
    <mergeCell ref="BE1:BG1"/>
    <mergeCell ref="F2:G2"/>
    <mergeCell ref="A3:D6"/>
    <mergeCell ref="E3:E6"/>
    <mergeCell ref="F3:M4"/>
    <mergeCell ref="N3:U4"/>
    <mergeCell ref="V3:AC4"/>
    <mergeCell ref="AD3:AE6"/>
    <mergeCell ref="AF3:AL4"/>
    <mergeCell ref="AM3:BG3"/>
    <mergeCell ref="AM4:AS4"/>
    <mergeCell ref="AT4:AZ4"/>
    <mergeCell ref="BA4:BG4"/>
    <mergeCell ref="F5:F6"/>
    <mergeCell ref="G5:G6"/>
    <mergeCell ref="H5:H6"/>
    <mergeCell ref="I5:I6"/>
    <mergeCell ref="J5:K6"/>
    <mergeCell ref="L5:M6"/>
    <mergeCell ref="N5:N6"/>
    <mergeCell ref="O5:O6"/>
    <mergeCell ref="P5:P6"/>
    <mergeCell ref="Q5:Q6"/>
    <mergeCell ref="R5:S6"/>
    <mergeCell ref="T5:U6"/>
    <mergeCell ref="V5:V6"/>
    <mergeCell ref="W5:W6"/>
    <mergeCell ref="X5:X6"/>
    <mergeCell ref="Y5:Y6"/>
    <mergeCell ref="Z5:AA6"/>
    <mergeCell ref="AB5:AC6"/>
    <mergeCell ref="AF5:AF6"/>
    <mergeCell ref="AG5:AL5"/>
    <mergeCell ref="AM5:AM6"/>
    <mergeCell ref="AN5:AS5"/>
    <mergeCell ref="AT5:AT6"/>
    <mergeCell ref="AU5:AZ5"/>
    <mergeCell ref="BA5:BA6"/>
    <mergeCell ref="BB5:BG5"/>
    <mergeCell ref="AG6:AI6"/>
    <mergeCell ref="AN6:AP6"/>
    <mergeCell ref="AU6:AW6"/>
    <mergeCell ref="BB6:BD6"/>
    <mergeCell ref="A7:A46"/>
    <mergeCell ref="B7:B26"/>
    <mergeCell ref="C7:D11"/>
    <mergeCell ref="J7:K7"/>
    <mergeCell ref="L7:M10"/>
    <mergeCell ref="R7:S7"/>
    <mergeCell ref="J8:K8"/>
    <mergeCell ref="R8:S8"/>
    <mergeCell ref="J9:K9"/>
    <mergeCell ref="R9:S9"/>
    <mergeCell ref="T7:U7"/>
    <mergeCell ref="Z7:AA7"/>
    <mergeCell ref="AB7:AC7"/>
    <mergeCell ref="AD7:AE10"/>
    <mergeCell ref="AF7:AF10"/>
    <mergeCell ref="AG7:AI10"/>
    <mergeCell ref="T8:U8"/>
    <mergeCell ref="Z8:AA8"/>
    <mergeCell ref="AB8:AC8"/>
    <mergeCell ref="T9:U9"/>
    <mergeCell ref="AJ7:AJ11"/>
    <mergeCell ref="AK7:AK11"/>
    <mergeCell ref="AL7:AL11"/>
    <mergeCell ref="AM7:AM10"/>
    <mergeCell ref="AN7:AP10"/>
    <mergeCell ref="AQ7:AQ11"/>
    <mergeCell ref="AR7:AR11"/>
    <mergeCell ref="AS7:AS11"/>
    <mergeCell ref="AT7:AT10"/>
    <mergeCell ref="AU7:AW10"/>
    <mergeCell ref="AX7:AX11"/>
    <mergeCell ref="AY7:AY11"/>
    <mergeCell ref="AZ7:AZ11"/>
    <mergeCell ref="BA7:BA10"/>
    <mergeCell ref="BB7:BD10"/>
    <mergeCell ref="BE7:BE11"/>
    <mergeCell ref="BF7:BF11"/>
    <mergeCell ref="BG7:BG11"/>
    <mergeCell ref="Z9:AA9"/>
    <mergeCell ref="AB9:AC9"/>
    <mergeCell ref="J10:K10"/>
    <mergeCell ref="R10:S10"/>
    <mergeCell ref="T10:U10"/>
    <mergeCell ref="Z10:AA10"/>
    <mergeCell ref="AB10:AC10"/>
    <mergeCell ref="C12:D17"/>
    <mergeCell ref="J12:K12"/>
    <mergeCell ref="L12:M16"/>
    <mergeCell ref="N12:N16"/>
    <mergeCell ref="O12:O16"/>
    <mergeCell ref="P12:P16"/>
    <mergeCell ref="Q12:Q16"/>
    <mergeCell ref="R12:S16"/>
    <mergeCell ref="T12:U16"/>
    <mergeCell ref="Z12:AA12"/>
    <mergeCell ref="AB12:AC16"/>
    <mergeCell ref="AD12:AE16"/>
    <mergeCell ref="AF12:AF16"/>
    <mergeCell ref="AG12:AI16"/>
    <mergeCell ref="AJ12:AJ17"/>
    <mergeCell ref="AK12:AK17"/>
    <mergeCell ref="AL12:AL17"/>
    <mergeCell ref="AM12:AM16"/>
    <mergeCell ref="AN12:AP16"/>
    <mergeCell ref="AQ12:AQ17"/>
    <mergeCell ref="AR12:AR17"/>
    <mergeCell ref="AS12:AS17"/>
    <mergeCell ref="AT12:AT16"/>
    <mergeCell ref="AU12:AW16"/>
    <mergeCell ref="AX12:AX17"/>
    <mergeCell ref="AY12:AY17"/>
    <mergeCell ref="AZ12:AZ17"/>
    <mergeCell ref="BA12:BA16"/>
    <mergeCell ref="BB12:BD16"/>
    <mergeCell ref="BE12:BE17"/>
    <mergeCell ref="BF12:BF17"/>
    <mergeCell ref="BG12:BG17"/>
    <mergeCell ref="J13:K13"/>
    <mergeCell ref="Z13:AA13"/>
    <mergeCell ref="J14:K14"/>
    <mergeCell ref="Z14:AA14"/>
    <mergeCell ref="J15:K15"/>
    <mergeCell ref="Z15:AA15"/>
    <mergeCell ref="J16:K16"/>
    <mergeCell ref="Z16:AA16"/>
    <mergeCell ref="C18:C24"/>
    <mergeCell ref="D18:D20"/>
    <mergeCell ref="J18:K18"/>
    <mergeCell ref="L18:M19"/>
    <mergeCell ref="R18:S18"/>
    <mergeCell ref="T18:U18"/>
    <mergeCell ref="R20:S20"/>
    <mergeCell ref="T20:U20"/>
    <mergeCell ref="D21:D24"/>
    <mergeCell ref="J21:K21"/>
    <mergeCell ref="Z18:AA18"/>
    <mergeCell ref="AB18:AC18"/>
    <mergeCell ref="AD18:AE19"/>
    <mergeCell ref="AF18:AF19"/>
    <mergeCell ref="AG18:AI19"/>
    <mergeCell ref="AJ18:AJ20"/>
    <mergeCell ref="Z20:AA20"/>
    <mergeCell ref="AB20:AC20"/>
    <mergeCell ref="AU18:AW19"/>
    <mergeCell ref="AX18:AX20"/>
    <mergeCell ref="AY18:AY20"/>
    <mergeCell ref="AZ18:AZ20"/>
    <mergeCell ref="AK18:AK20"/>
    <mergeCell ref="AL18:AL20"/>
    <mergeCell ref="AM18:AM19"/>
    <mergeCell ref="AN18:AP19"/>
    <mergeCell ref="AQ18:AQ20"/>
    <mergeCell ref="AR18:AR20"/>
    <mergeCell ref="BA18:BA19"/>
    <mergeCell ref="BB18:BC19"/>
    <mergeCell ref="BD18:BD19"/>
    <mergeCell ref="J19:K19"/>
    <mergeCell ref="R19:S19"/>
    <mergeCell ref="T19:U19"/>
    <mergeCell ref="Z19:AA19"/>
    <mergeCell ref="AB19:AC19"/>
    <mergeCell ref="AS18:AS20"/>
    <mergeCell ref="AT18:AT19"/>
    <mergeCell ref="L21:M23"/>
    <mergeCell ref="R21:S21"/>
    <mergeCell ref="T21:U21"/>
    <mergeCell ref="Z21:AA21"/>
    <mergeCell ref="AB21:AC21"/>
    <mergeCell ref="AD21:AE23"/>
    <mergeCell ref="AF21:AF23"/>
    <mergeCell ref="AG21:AI23"/>
    <mergeCell ref="AJ21:AJ24"/>
    <mergeCell ref="AK21:AK24"/>
    <mergeCell ref="AL21:AL24"/>
    <mergeCell ref="AM21:AM23"/>
    <mergeCell ref="AN21:AP23"/>
    <mergeCell ref="AQ21:AQ24"/>
    <mergeCell ref="AR21:AR24"/>
    <mergeCell ref="AS21:AS24"/>
    <mergeCell ref="AT21:AT23"/>
    <mergeCell ref="AU21:AW23"/>
    <mergeCell ref="AX21:AX24"/>
    <mergeCell ref="AY21:AY24"/>
    <mergeCell ref="AZ21:AZ24"/>
    <mergeCell ref="BA21:BA23"/>
    <mergeCell ref="BB21:BC23"/>
    <mergeCell ref="BD21:BD23"/>
    <mergeCell ref="J22:K22"/>
    <mergeCell ref="R22:S22"/>
    <mergeCell ref="T22:U22"/>
    <mergeCell ref="Z22:AA22"/>
    <mergeCell ref="AB22:AC22"/>
    <mergeCell ref="J23:K23"/>
    <mergeCell ref="R23:S23"/>
    <mergeCell ref="T23:U23"/>
    <mergeCell ref="Z23:AA23"/>
    <mergeCell ref="AB23:AC23"/>
    <mergeCell ref="R24:S24"/>
    <mergeCell ref="T24:U24"/>
    <mergeCell ref="Z24:AA24"/>
    <mergeCell ref="AB24:AC24"/>
    <mergeCell ref="C25:D26"/>
    <mergeCell ref="J25:K25"/>
    <mergeCell ref="L25:M25"/>
    <mergeCell ref="R25:S25"/>
    <mergeCell ref="T25:U25"/>
    <mergeCell ref="Z25:AA25"/>
    <mergeCell ref="AB25:AC25"/>
    <mergeCell ref="AD25:AE25"/>
    <mergeCell ref="AG25:AI25"/>
    <mergeCell ref="AJ25:AJ26"/>
    <mergeCell ref="AK25:AK26"/>
    <mergeCell ref="AL25:AL26"/>
    <mergeCell ref="AN25:AP25"/>
    <mergeCell ref="AQ25:AQ26"/>
    <mergeCell ref="AR25:AR26"/>
    <mergeCell ref="AS25:AS26"/>
    <mergeCell ref="AU25:AW25"/>
    <mergeCell ref="AX25:AX26"/>
    <mergeCell ref="AZ25:AZ26"/>
    <mergeCell ref="R26:S26"/>
    <mergeCell ref="T26:U26"/>
    <mergeCell ref="Z26:AA26"/>
    <mergeCell ref="AB26:AC26"/>
    <mergeCell ref="B27:B38"/>
    <mergeCell ref="C27:D32"/>
    <mergeCell ref="J27:K27"/>
    <mergeCell ref="L27:M31"/>
    <mergeCell ref="R27:S27"/>
    <mergeCell ref="T27:U27"/>
    <mergeCell ref="Z27:AA27"/>
    <mergeCell ref="AB27:AC27"/>
    <mergeCell ref="AD27:AE31"/>
    <mergeCell ref="AF27:AF31"/>
    <mergeCell ref="AG27:AI31"/>
    <mergeCell ref="Z29:AA29"/>
    <mergeCell ref="AB29:AC29"/>
    <mergeCell ref="AJ27:AJ32"/>
    <mergeCell ref="AK27:AK32"/>
    <mergeCell ref="AL27:AL32"/>
    <mergeCell ref="AM27:AM31"/>
    <mergeCell ref="AN27:AP31"/>
    <mergeCell ref="AQ27:AQ32"/>
    <mergeCell ref="AR27:AR32"/>
    <mergeCell ref="AS27:AS32"/>
    <mergeCell ref="J28:K28"/>
    <mergeCell ref="R28:S28"/>
    <mergeCell ref="T28:U28"/>
    <mergeCell ref="Z28:AA28"/>
    <mergeCell ref="AB28:AC28"/>
    <mergeCell ref="J29:K29"/>
    <mergeCell ref="R29:S29"/>
    <mergeCell ref="T29:U29"/>
    <mergeCell ref="J30:K30"/>
    <mergeCell ref="R30:S30"/>
    <mergeCell ref="T30:U30"/>
    <mergeCell ref="Z30:AA30"/>
    <mergeCell ref="AB30:AC30"/>
    <mergeCell ref="R31:S31"/>
    <mergeCell ref="T31:U31"/>
    <mergeCell ref="Z31:AA31"/>
    <mergeCell ref="AB31:AC31"/>
    <mergeCell ref="C33:D34"/>
    <mergeCell ref="J33:K33"/>
    <mergeCell ref="L33:M33"/>
    <mergeCell ref="R33:S33"/>
    <mergeCell ref="T33:U33"/>
    <mergeCell ref="Z33:AA33"/>
    <mergeCell ref="AS33:AS34"/>
    <mergeCell ref="BB33:BD33"/>
    <mergeCell ref="BE33:BE34"/>
    <mergeCell ref="AB33:AC33"/>
    <mergeCell ref="AD33:AE33"/>
    <mergeCell ref="AG33:AI33"/>
    <mergeCell ref="AJ33:AJ34"/>
    <mergeCell ref="AK33:AK34"/>
    <mergeCell ref="AL33:AL34"/>
    <mergeCell ref="Z35:AA35"/>
    <mergeCell ref="AB35:AC35"/>
    <mergeCell ref="AD35:AE37"/>
    <mergeCell ref="AN33:AP33"/>
    <mergeCell ref="AQ33:AQ34"/>
    <mergeCell ref="AR33:AR34"/>
    <mergeCell ref="AK35:AK38"/>
    <mergeCell ref="AL35:AL38"/>
    <mergeCell ref="AM35:AM37"/>
    <mergeCell ref="BF33:BF34"/>
    <mergeCell ref="BG33:BG34"/>
    <mergeCell ref="C35:D38"/>
    <mergeCell ref="J35:K35"/>
    <mergeCell ref="L35:M37"/>
    <mergeCell ref="R35:S35"/>
    <mergeCell ref="T35:U35"/>
    <mergeCell ref="AN35:AP37"/>
    <mergeCell ref="AQ35:AQ38"/>
    <mergeCell ref="AR35:AR38"/>
    <mergeCell ref="AS35:AS38"/>
    <mergeCell ref="J36:K36"/>
    <mergeCell ref="R36:S36"/>
    <mergeCell ref="T36:U36"/>
    <mergeCell ref="Z36:AA36"/>
    <mergeCell ref="AB36:AC36"/>
    <mergeCell ref="J37:K37"/>
    <mergeCell ref="B39:B43"/>
    <mergeCell ref="C39:D43"/>
    <mergeCell ref="J39:K39"/>
    <mergeCell ref="L39:M42"/>
    <mergeCell ref="R39:S39"/>
    <mergeCell ref="T39:U39"/>
    <mergeCell ref="AF39:AF42"/>
    <mergeCell ref="AG39:AI42"/>
    <mergeCell ref="AJ39:AJ43"/>
    <mergeCell ref="R37:S37"/>
    <mergeCell ref="T37:U37"/>
    <mergeCell ref="Z37:AA37"/>
    <mergeCell ref="AB37:AC37"/>
    <mergeCell ref="AF35:AF37"/>
    <mergeCell ref="AG35:AI37"/>
    <mergeCell ref="AJ35:AJ38"/>
    <mergeCell ref="AT39:AT42"/>
    <mergeCell ref="AU39:AW42"/>
    <mergeCell ref="AX39:AX43"/>
    <mergeCell ref="AY39:AY43"/>
    <mergeCell ref="AZ39:AZ43"/>
    <mergeCell ref="AK39:AK43"/>
    <mergeCell ref="AL39:AL43"/>
    <mergeCell ref="AM39:AM42"/>
    <mergeCell ref="AN39:AP42"/>
    <mergeCell ref="AQ39:AQ43"/>
    <mergeCell ref="R40:S40"/>
    <mergeCell ref="T40:U40"/>
    <mergeCell ref="V40:V41"/>
    <mergeCell ref="W40:W41"/>
    <mergeCell ref="X40:X41"/>
    <mergeCell ref="AS39:AS43"/>
    <mergeCell ref="AR39:AR43"/>
    <mergeCell ref="Z39:AA39"/>
    <mergeCell ref="AB39:AC42"/>
    <mergeCell ref="AD39:AE42"/>
    <mergeCell ref="Y40:Y41"/>
    <mergeCell ref="Z40:AA41"/>
    <mergeCell ref="J41:K41"/>
    <mergeCell ref="R41:S41"/>
    <mergeCell ref="T41:U41"/>
    <mergeCell ref="J42:K42"/>
    <mergeCell ref="R42:S42"/>
    <mergeCell ref="T42:U42"/>
    <mergeCell ref="Z42:AA42"/>
    <mergeCell ref="J40:K40"/>
    <mergeCell ref="B44:B46"/>
    <mergeCell ref="C44:D46"/>
    <mergeCell ref="J44:K44"/>
    <mergeCell ref="L44:M45"/>
    <mergeCell ref="R44:S44"/>
    <mergeCell ref="T44:U45"/>
    <mergeCell ref="R45:S45"/>
    <mergeCell ref="Z44:AA44"/>
    <mergeCell ref="AB44:AC44"/>
    <mergeCell ref="AD44:AE45"/>
    <mergeCell ref="AF44:AF45"/>
    <mergeCell ref="AG44:AI45"/>
    <mergeCell ref="AJ44:AJ46"/>
    <mergeCell ref="AK44:AK46"/>
    <mergeCell ref="AL44:AL46"/>
    <mergeCell ref="AM44:AM45"/>
    <mergeCell ref="AN44:AP45"/>
    <mergeCell ref="AQ44:AQ46"/>
    <mergeCell ref="AR44:AR46"/>
    <mergeCell ref="AS44:AS46"/>
    <mergeCell ref="AT44:AT45"/>
    <mergeCell ref="AU44:AW45"/>
    <mergeCell ref="AX44:AX46"/>
    <mergeCell ref="AY44:AY46"/>
    <mergeCell ref="AZ44:AZ46"/>
    <mergeCell ref="A47:A50"/>
    <mergeCell ref="B47:D50"/>
    <mergeCell ref="J47:K47"/>
    <mergeCell ref="L47:M49"/>
    <mergeCell ref="T47:U49"/>
    <mergeCell ref="Z47:AA47"/>
    <mergeCell ref="AB47:AC49"/>
    <mergeCell ref="AD47:AE49"/>
    <mergeCell ref="AF47:AF49"/>
    <mergeCell ref="AG47:AI49"/>
    <mergeCell ref="AJ47:AJ50"/>
    <mergeCell ref="AK47:AK50"/>
    <mergeCell ref="AX47:AX50"/>
    <mergeCell ref="AY47:AY50"/>
    <mergeCell ref="AZ47:AZ50"/>
    <mergeCell ref="BA47:BA49"/>
    <mergeCell ref="AL47:AL50"/>
    <mergeCell ref="AM47:AM49"/>
    <mergeCell ref="AN47:AP49"/>
    <mergeCell ref="AQ47:AQ50"/>
    <mergeCell ref="AR47:AR50"/>
    <mergeCell ref="AS47:AS50"/>
    <mergeCell ref="BB47:BD49"/>
    <mergeCell ref="BE47:BE50"/>
    <mergeCell ref="BF47:BF50"/>
    <mergeCell ref="BG47:BG50"/>
    <mergeCell ref="J48:K48"/>
    <mergeCell ref="Z48:AA48"/>
    <mergeCell ref="J49:K49"/>
    <mergeCell ref="Z49:AA49"/>
    <mergeCell ref="AT47:AT49"/>
    <mergeCell ref="AU47:AW49"/>
    <mergeCell ref="J51:K51"/>
    <mergeCell ref="R51:S51"/>
    <mergeCell ref="Z51:AA51"/>
    <mergeCell ref="I52:K52"/>
    <mergeCell ref="Q52:S52"/>
    <mergeCell ref="Y52:AA52"/>
    <mergeCell ref="AF53:AF55"/>
    <mergeCell ref="AG53:AI54"/>
    <mergeCell ref="AM53:AM55"/>
    <mergeCell ref="AN53:AP54"/>
    <mergeCell ref="AT53:AT55"/>
    <mergeCell ref="AU53:AW54"/>
    <mergeCell ref="BA53:BA55"/>
    <mergeCell ref="BB53:BD54"/>
    <mergeCell ref="AJ54:AL55"/>
    <mergeCell ref="AQ54:AS55"/>
    <mergeCell ref="AX54:AZ55"/>
    <mergeCell ref="BE54:BG55"/>
    <mergeCell ref="F56:M57"/>
    <mergeCell ref="AF56:AL57"/>
    <mergeCell ref="AM56:AS57"/>
    <mergeCell ref="AT56:AZ57"/>
    <mergeCell ref="BA56:BG57"/>
    <mergeCell ref="AF58:AL59"/>
    <mergeCell ref="AM58:AS59"/>
    <mergeCell ref="AT58:AZ59"/>
    <mergeCell ref="BA58:BG59"/>
    <mergeCell ref="F60:AD60"/>
    <mergeCell ref="AF60:AL60"/>
    <mergeCell ref="AM60:AS60"/>
    <mergeCell ref="AT60:AZ60"/>
    <mergeCell ref="BA60:BG60"/>
    <mergeCell ref="AF61:AL62"/>
    <mergeCell ref="AM61:AS62"/>
    <mergeCell ref="AT61:AZ62"/>
    <mergeCell ref="BA61:BG62"/>
    <mergeCell ref="F76:I76"/>
    <mergeCell ref="A63:E73"/>
    <mergeCell ref="F63:M64"/>
    <mergeCell ref="N63:U64"/>
    <mergeCell ref="V63:AC64"/>
    <mergeCell ref="F65:M73"/>
    <mergeCell ref="N65:U73"/>
    <mergeCell ref="V65:AC7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昌子</dc:creator>
  <cp:keywords/>
  <dc:description/>
  <cp:lastModifiedBy>情報政策課</cp:lastModifiedBy>
  <cp:lastPrinted>2016-03-24T03:06:16Z</cp:lastPrinted>
  <dcterms:created xsi:type="dcterms:W3CDTF">2016-03-24T03:06:40Z</dcterms:created>
  <dcterms:modified xsi:type="dcterms:W3CDTF">2016-03-29T02:04:37Z</dcterms:modified>
  <cp:category/>
  <cp:version/>
  <cp:contentType/>
  <cp:contentStatus/>
</cp:coreProperties>
</file>